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55" windowHeight="11055" activeTab="0"/>
  </bookViews>
  <sheets>
    <sheet name="1" sheetId="1" r:id="rId1"/>
    <sheet name="2" sheetId="2" r:id="rId2"/>
    <sheet name="Hoja1" sheetId="3" r:id="rId3"/>
  </sheets>
  <definedNames>
    <definedName name="_xlnm.Print_Area" localSheetId="0">'1'!$A$1:$P$9</definedName>
    <definedName name="_xlnm.Print_Area" localSheetId="1">'2'!$A$1:$Q$86</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rFont val="Tahoma"/>
            <family val="2"/>
          </rPr>
          <t>Incluya las metas identificadas en la formulación del POA.</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<sst xmlns="http://schemas.openxmlformats.org/spreadsheetml/2006/main" count="144" uniqueCount="94">
  <si>
    <t>Evaluación, seguimiento y control a la gestión</t>
  </si>
  <si>
    <t xml:space="preserve">Gestión jurídica </t>
  </si>
  <si>
    <t>ESC</t>
  </si>
  <si>
    <t>JUR</t>
  </si>
  <si>
    <t>ACTIVIDADES</t>
  </si>
  <si>
    <t>SUBTOTAL</t>
  </si>
  <si>
    <t>M2</t>
  </si>
  <si>
    <t>A1</t>
  </si>
  <si>
    <t>A2</t>
  </si>
  <si>
    <t>A3</t>
  </si>
  <si>
    <t>TOTAL</t>
  </si>
  <si>
    <t>Ejecutado
Año(%)</t>
  </si>
  <si>
    <t>PRODUCTOS</t>
  </si>
  <si>
    <t>META</t>
  </si>
  <si>
    <t>Programado
1er trimestre(%)</t>
  </si>
  <si>
    <t>Ejecutado
1er trimestre(%)</t>
  </si>
  <si>
    <r>
      <t xml:space="preserve">Indicador
</t>
    </r>
    <r>
      <rPr>
        <b/>
        <sz val="12"/>
        <color indexed="60"/>
        <rFont val="Arial"/>
        <family val="2"/>
      </rPr>
      <t>[Incluir link a Hoja de Vida]</t>
    </r>
  </si>
  <si>
    <t>M3</t>
  </si>
  <si>
    <t>METAS</t>
  </si>
  <si>
    <t>SUBACTIVIDADES</t>
  </si>
  <si>
    <t>EVIDENCIAS
(Documento y/o Ruta)</t>
  </si>
  <si>
    <t>ANALISIS DE LA META</t>
  </si>
  <si>
    <t>S1</t>
  </si>
  <si>
    <t>S2</t>
  </si>
  <si>
    <t>S3</t>
  </si>
  <si>
    <t>S4</t>
  </si>
  <si>
    <t>S5</t>
  </si>
  <si>
    <t>S6</t>
  </si>
  <si>
    <t>S7</t>
  </si>
  <si>
    <t>S8</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</si>
  <si>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</si>
  <si>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</si>
  <si>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</si>
  <si>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</si>
  <si>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</si>
  <si>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</si>
  <si>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</si>
  <si>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</si>
  <si>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</si>
  <si>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Elaboró</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</si>
  <si>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</si>
  <si>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</si>
  <si>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</si>
  <si>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</si>
  <si>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</si>
  <si>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</si>
  <si>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</si>
  <si>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 xml:space="preserve">1. Gestionar la puesta en producción de la solución integral de la Historia Clínica Electrónica Unificada (HCEU), agendamiento centralizado de citas y gestión de fórmula médica </t>
  </si>
  <si>
    <t xml:space="preserve"> </t>
  </si>
  <si>
    <t>2. Gestionar la implementación de la herramienta analítica de datos</t>
  </si>
  <si>
    <t>3.Realizar las acciones necesarias para el Mantenimiento y Sostenibilidad del Sistema de Gestión y Despempeño</t>
  </si>
  <si>
    <t>4.Realizar las acciones para la implementación de las políticas de Gestión y Desempeño</t>
  </si>
  <si>
    <t>5.Realizar las acciones para el desarrollo de los componentes de Transparencia , acceso a la información y Lucha contra la Corrupción.</t>
  </si>
  <si>
    <t>DIRECCIÓN TIC</t>
  </si>
  <si>
    <t>1.1 Continuar con la Implementación de  la solución tecnológica integral de la  Historia Clínica Electrónica Unificada, Agendamiento  de  Citas Médicas centralizado y gestión de Fórmulas médicas.</t>
  </si>
  <si>
    <t xml:space="preserve"> 1.1.1 Desarrollar las actividades para la implementación de la Historia Clínica Electrónica Unificada, Agendamientos de Citas Médicas Centralizado y Gestión de Formulas Médicas.</t>
  </si>
  <si>
    <t>2.1 Implementar la herramienta analítica de datos que soporte el monitoreo y evaluación del nuevo Modelo Integral de Atención en Salud, mediante indicadores técnicos y financieros.</t>
  </si>
  <si>
    <t>2.1.1 Desarrollar las actividades definidas para la implementación de la herramienta analítica de datos.</t>
  </si>
  <si>
    <t>SUBTOTAL(1)</t>
  </si>
  <si>
    <t>SUBTOTAL(2)</t>
  </si>
  <si>
    <t>SUBTOTAL (1+2)</t>
  </si>
  <si>
    <t>3.1 Gestionar los requerimientos para la  mejora continua del Sistema Integrado de Gestión.</t>
  </si>
  <si>
    <t>3.1.1 Actualizar la Gestión Documental del proceso.</t>
  </si>
  <si>
    <t>4.1 Gestionar la implementación de la Política de Gobierno Digital</t>
  </si>
  <si>
    <t>4.1.1 Gestionar los incidentes y requerimientos de servicios TIC en la SDS</t>
  </si>
  <si>
    <t>4.1.2 Gestionar las Soluciones de Software de la SDS</t>
  </si>
  <si>
    <t>4.1.3 Desarrollar las actividades para la implementación de la estrategia para el  Uso y Apropiación en la SDS</t>
  </si>
  <si>
    <t>4.2 Gestionar la implementación de la Política de  Seguridad  Digital</t>
  </si>
  <si>
    <r>
      <t xml:space="preserve">4.2.1 Gestionar las actividades programadas en los  Planes de </t>
    </r>
    <r>
      <rPr>
        <sz val="10"/>
        <rFont val="Arial"/>
        <family val="2"/>
      </rPr>
      <t xml:space="preserve">Seguridad </t>
    </r>
    <r>
      <rPr>
        <sz val="10"/>
        <color indexed="8"/>
        <rFont val="Arial"/>
        <family val="2"/>
      </rPr>
      <t>información en la SDS</t>
    </r>
  </si>
  <si>
    <t>5.1 Gestionar y monitorear los componentes del Plan Anticorrupcion y Atención al Ciudadano</t>
  </si>
  <si>
    <t xml:space="preserve">5.2 Cumplimiento de los requisitos establecidos en el Índice de Transparencia de las Entidades Publicas (ITEP) en la SDS. </t>
  </si>
  <si>
    <t>5.1.1 Realizar la formulación y seguimiento de la matriz del PAAC</t>
  </si>
  <si>
    <t>5.2.1 Remitir oportunamente los documentos soporte en cumplimiento al  ITEP - ITB (Tener en cuenta los tiempos establecidos en la normatividad vigente, así como los definidos en el plan de trabajo)</t>
  </si>
  <si>
    <t>* Plataforma de Bogotá Salud Digital – BSD disponible, operativa y en correcto funcionamiento en sus escenarios de Historia Clínica Electrónica Unificada – HCEU, Agendamiento de Citas Médicas y Formula Medica.
*Documento de Soporte y Operación para la plataforma de Bogotá Salud Digital – BSD.
* Documento de Gestión de Incidentes para la plataforma de Bogotá Salud Digital – BSD.
* Documento de Gestión de Cambios para la plataforma de Bogotá Salud Digital – BSD.
*Documento de Gestión de Problemas para la plataforma de Bogotá Salud Digital – BSD.
**Documento de Catálogo de Servicios para la plataforma de Bogotá Salud Digital – BSD.
*Anexo técnico proceso de contratación soporte y mantenimiento plataforma de Bogotá Salud Digital - BSD.
*Estadisticas de segumiento a la exposición de agenda a tráves de la Plataforma de Bogota Salud Digital.
*La Dirección TIC de la Secretaría Distrital de Salud brindó soporte y asistencia técnica a los usuarios de la EPS Capital Salud del régimen subsidiado con relación a la gestión de los escenarios de Historia Clínica Electrónica, Agendamiento de citas médicas y Formulas Medicas, a través del chat virtual de la aplicación WEB Portal del Ciudadano.
*Se llevaron a cabo los procesos de administración, configuración y operación de los servidores, la infraestructura centro de datos, las telecomunicaciones y seguridad, las bases de datos, y el Enterprise Service Bus (ESB) con conforman a la plataforma Bogotá Salud Digital (BSD).
*Se llevó a cabo la administración y configuración de los componentes de parametrización, Historia Clínica Electrónica Unificada (HCEU), Agendamiento Citas y formula médica a través de la aplicación WEB MyMed.
*Formulación del Modelo de Soporte y Operación para la Plataforma de Bogotá Salud Digital – BSD basado en los principios de las buenas prácticas ITIL V3 con el propósito de coordinar y ejecutar las actividades y procesos requeridos para la entrega y gestión de los servicios sobre la base de los Acuerdos de Nivel de Servicio (ANS) establecidos para los usuarios (Pacientes, Profesionales de la salud, Subredes Integradas de Servicios de Salud, Operador de medicamentos, Entidad Promotora de Servicios de Salud Capital y otras partes interesadas). O:\Subsecretaria Corporativa\Dirección TIC\Documentos Direccion TIC\EVIDENCIAS 2020\EVIDENCIAS POGD 2020\3do. Trimestre\Meta 1\Actividad 1.1\ Modelo Soporte Operación BSD V2.pdf
* Se llevó a cabo el diseño de los acuerdos de nivel de servicios con el objetivo de establecer las condiciones para la prestación de los servicios de soporte, operación y transferencia de conocimiento para la plataforma de Bogotá Salud Digital – BSD. O:\O:\Subsecretaria Corporativa\Dirección TIC\Documentos Direccion TIC\EVIDENCIAS 2020\EVIDENCIAS POGD 2020\3do. Trimestre\Meta 1\Actividad 1.1\ Acuerdos Nivel Servicios BSD V1.pdf
* Se llevó a cabo el diseño del proceso de Gestión de Peticiones con el objetivo de proveer un canal para que cada uno de los usuarios que hacen parte de la plataforma de Bogotá Salud Digital – BSD soliciten y reciban servicios de TI estándar para los cuales existe una aprobación previa y unos procedimientos definidos. O:\Subsecretaria Corporativa\Dirección TIC\Documentos Direccion TIC\EVIDENCIAS 2020\EVIDENCIAS POGD 2020\3do. Trimestre\Meta 1\Actividad 1.1\ Gestion de Peticiones V1.pdf
*Se llevó a cabo el diseño del proceso de Gestión de Problemas con el objetivo minimizar el impacto adverso de las incidencias de causa desconocida o recurrentes, causadas por errores en la infraestructura TI de la plataforma de Bogotá Salud Digital – BSD. O:\Subsecretaria Corporativa\Dirección TIC\Documentos Direccion TIC\EVIDENCIAS 2020\EVIDENCIAS POGD 2020\3do. Trimestre\Meta 1\Actividad 1.1\ Gestión de Problemas V2.pdf
*La Dirección TIC de la Secretaría Distrital de Salud brindó soporte y asistencia técnica a los usuarios de la EPS Capital Salud del régimen subsidiado con relación a la gestión de los escenarios de Historia Clínica Electrónica, Agendamiento de citas médicas y Formulas Medicas, a través del chat virtual de la aplicación WEB Portal del Ciudadano. O:\Subsecretaria Corporativa\Dirección TIC\Documentos Direccion TIC\EVIDENCIAS 2020\EVIDENCIAS POGD 2020\3do. Trimestre\Meta 1\Actividad 1.1\Seguimiento Chats_PBSD_sep_01_sep_30 2020.pptx
* La Dirección TIC de la Secretaría Distrital de Salud ha garantizado a la fecha la funcionalidad, confiabilidad, oportunidad y seguridad en la operación de la plataforma Bogotá Salud Digital – BSD en los componentes de software, hardware y comunicaciones. Igualmente, en articulación con las Subredes Integradas de Servicios de Salud se han adelantado procesos de normalización y estabilización de los escenarios de Historia Clínica Electrónica Unificada – HCEU, Agendamiento Citas Médicas y Formula Medica a través de la plataforma Bogotá Salud Digital – BSD. 
*Se han gestionado las diferentes peticiones de soporte por parte de los usuarios a través de la mesa de servicios. Igualmente, se ha monitorizado los eventos y alertas de los diferentes servicios  a través  de gestión de eventos, se has restaurado los servicios tras interrupciones  a través de la gestión de incidencias, se han eliminado las causa de las incidencias y la reducción de la duración de las incidencias  a través de la gestión de problemas, se ha gestionado la utilización de los servicios de manera segura  a través de la gestión de accesos, se ha brindado mantenimiento del software  a través de la gestión de aplicaciones, se ha llevado ejecución diaria de actividades  a través de la gestión de operación de los servicios y se ha brindado soporte a la infraestructura  a través de la Gestión técnica. O:\Subsecretaria Corporativa\Dirección TIC\Documentos Direccion TIC\EVIDENCIAS 2020\EVIDENCIAS POGD 2020\3do. Trimestre\Meta 1\Actividad 1.1\Mesa_Servicios_Septiembre_2020.rar
* Se llevaron a cabo actividades de coordinación, seguimiento y ejecución de pruebas en la plataforma de Bogotá Salud Digital - BSD para subsanar los diferentes inconvenientes técnicos en los escenarios de Agenda, Historia Clínica Electrónica y gestión de medicamentos presentados por las Subredes Integradas de Servicios de Salud.
* La Dirección TIC de la Secretaría Distrital llevó a cabo actividades de administración de los módulos de Ontology Server (catálogos MPI (Master Patients Index), Estructura (Usuarios, Roles y Perfiles) y Formula Médica (Vademécum) a través de la interfaz de la plataforma de Bogotá Salud Digital – BSD. O:\Subsecretaria Corporativa\Dirección TIC\Documentos Direccion TIC\EVIDENCIAS 2020\EVIDENCIAS POGD 2020\3do. Trimestre\Meta 1\Actividad 1.1\Administracion_Pruebas_Septiembre_2020.rar
*Se llevaron a cabo los procesos de administración, configuración y operación de los servidores, la infraestructura centro de datos, las telecomunicaciones y seguridad, las bases de datos, y el Enterprise Service Bus (ESB) con conforman a la plataforma Bogotá Salud Digital (BSD).
*Se llevó a cabo el proceso de seguimiento a la exposición de las agendas de Medicina General a través de la plataforma de Bogotá Salud Digital – BSD. O:\Subsecretaria Corporativa\Dirección TIC\Documentos Direccion TIC\EVIDENCIAS 2020\EVIDENCIAS POGD 2020\3do. Trimestre\Meta 1\Actividad 1.1\Segumiento_Agenda_Septiembre_2020.rar
*Se dio inicio a la elaboración de los documentos relacionados con los estudios previos para la contratación de directa de servicios para mantener la interoperabilidad, administración, gestión, configuración, control, seguimiento, monitoreo e integración de los componentes de parametrización de la Historia Clínica Electrónica Unificada (HCEU), Agendamiento Citas y Formula Medica a través del componente MyMed y los demás componentes de la plataforma Bogotá Salud Digital - BSD, mediante la aplicación de los procesos de la Biblioteca de Infraestructura de Tecnologías de Información (ITIL v3.), y suministrar la renovación del soporte y mantenimiento de las licencias que soportan la plataforma de Bogotá Salud Digital – BSD. O:\Subsecretaria Corporativa\Dirección TIC\Documentos Direccion TIC\EVIDENCIAS 2020\EVIDENCIAS POGD 2020\3do. Trimestre\Meta 1\Actividad 1.1\Estuios_Previos.rar"""</t>
  </si>
  <si>
    <t>Configuración Bucket GCP para integración de Bases de Datos.
Se realizó el estudio de calidad del dato de las bases AMED, CRUE, RUAF, SISMUESTRAs, SIVIGILA y Sospechosos comunidad, utilizando la herramienta Oracle Data Quality.
Se estructuraron Scripts de Limpieza sobre R para ser ejecutados en https://colab.research.google.com/, correspondientes  las BD: Amed Atenciones, Crue 123, GeoPositivos, positividad, Positivos, RUAF, Salud para Todos, SILAPS y Sismuestras.
Se validó documento de prueba de concepto para implementar un Datalake con un Workload sobre Google Cloud que permita entender, manipular explorar y definir el alcance de la tecnología y los esfuerzos que requiere para una implementación productiva.
Se lidero y gestión acuerdo de Tecnología entre la Secretaria Distrital de Salud de Bogotá y Palantir Technologies Inc
BigQuery de Integración de las 18 BD que integran el proyecto COVID – 19, para consumo de información por parte de Palantir y configuración JSON para proyecto de Positivos.
Se realizó la implementación en Google Cloud Functions, de script en Python para cargue automático de archivos CSV a DataLake de proyecto Integración Covid-19.</t>
  </si>
  <si>
    <t>O:\Subsecretaria Corporativa\Dirección TIC\Documentos Direccion TIC\EVIDENCIAS 2020\EVIDENCIAS POGD 2020\3er Trimestre\Meta 2\Actividad 2.1</t>
  </si>
  <si>
    <t xml:space="preserve"> Servicios de TIC administrados y gestionados.
Servicios de: Almacenamiento, Impresión, Bases de Datos, CORE, Carpetas Compartidas, Aplicaciones, Seguridad de la Información, Redes, Comunicaciones Unificadas, Internet, Páginas Web,  Centro de Cómputo y Mesa de Servicios, administrados y gestionados.
Llamadas de servicio e Incidentes registrados en la herramienta Aranda: 
Casos ejecutados: 4193
Casos programados: 4220</t>
  </si>
  <si>
    <t>O:\Subsecretaria Corporativa\Dirección TIC\Documentos Direccion TIC\EVIDENCIAS 2020\EVIDENCIAS POGD 2020\3er Trimestre</t>
  </si>
  <si>
    <t>1. Atencion de 127 soportes tecnicos a usuario final, en los modulos de contratacion (SISCO), CORRESPONDENCIA (CORDIS), PRESUPUESTO (PREDIS),  NOMINA (PERNO), CUENTAS POR *PAGAR (CXP), SAE/SAPPE (ALMACEN E INVENTARIOS Y PROPIEDAD PLANTA Y EQUIPO), TERCEROS,  LIMAY.
2. Creacion de 60 usuarios en el modulo ADMIINISTRACION DE USUARIOS los cuales se les asuignaros roles para los diferentes modulos.
3. Ajustes a 23 reportes, 7 mennus y 73 formas  en los modulos SISCO), CORRESPONDENCIA (CORDIS), PRESUPUESTO (PREDIS),  NOMINA (PERNO), CUENTAS POR *PAGAR (CXP), SAE/SAPPE (ALMACEN E INVENTARIOS Y PROPIEDAD PLANTA Y EQUIPO), TERCEROS,  LIMAY.
4. 16 Mesas de trabajo con los lideres funcionales proceso de contratacion en el modulo SISCO.   
1, Se realizaron 104 actualizacion de formas, reportes, menus y librerias en los ambientes de pruebas y produccion. Bases de datos SDSPROD y FDSPROD, adicionalmente en  O:\Subsecretaria Corporativa\Dirección TIC\Documentos Direccion TIC\EVIDENCIAS 2020\EVIDENCIAS ERP 2020.
2. Registros creados en Base de datos SDSPROD FDSPROD.
3. Actualizacion en ambiente de producción de artefactos relacionados con formas, reportes y Menus Bases de datos SDSPROD y FDSPROD, adicionalmente en  O:\Subsecretaria Corporativa\Dirección TIC\Documentos Direccion TIC\EVIDENCIAS 2020\EVIDENCIAS ERP 2020.
4. Actas de reunion y de mesas de trabajo con usuarios finales.</t>
  </si>
  <si>
    <t xml:space="preserve">  Julio:Participacion Construccion  Repositiorio de Buenas Prácticas. Mesa Técnica Gestión del Conocimiento.  Tip de Seguridad. Capacitacion Referentes de Seguridad de la Información. Agosto: Participacion Construccion  Política Institucional de Innovación . Resultados test de Innovación - Cultura Organizacional. Tip de Seguridad Digital. SeptiembreReunión Técnica: Construccion requerimientos del   Repositiorio de Buenas Prácticas SDS. Capacitacion Seguridad de la Información . Manifiesto Compromiso con la Innovación. Documento final Política Institucional Gestión del Conocimiento</t>
  </si>
  <si>
    <t>Se desarrollo el Análisis de riesgos la actividad No. 3 del Plan de Tratamiento de Riesgos de Seguridad Digital.
Procedimientos de Seguridad de la Información:
Encargos por derecho preferencial.
Nombramientos provisionales.
Vinculación a empleo de libre nombramiento y remoción.
Documentos de Continuidad de Negocio y de Análisis de Impacto de Negocio.
Analisis de Riesgos.doc
SDS-THO-PR-004
SDS-THO-PR-005
SDS-THO-PR-007
BCP_ Doc_inicial_procedimiento
BIA _Doc_inicial_SDS
BIA_Doc_Entrevista</t>
  </si>
  <si>
    <t>O:\Subsecretaria Corporativa\Dirección TIC\Documentos Direccion TIC\EVIDENCIAS 2020\EVIDENCIAS POGD 2020\3er Trimestre\Meta 4\Actividad 4.2</t>
  </si>
  <si>
    <t>O:\Subsecretaria Corporativa\Dirección TIC\Documentos Direccion TIC\EVIDENCIAS 2020\EVIDENCIAS POGD 2020\3er Trimestre\Meta 4\Actividad 4.1\Subactividad 4.1.3</t>
  </si>
  <si>
    <t>O:\Subsecretaria Corporativa\Dirección TIC\Documentos Direccion TIC\EVIDENCIAS 2020\EVIDENCIAS POGD 2020\3er Trimestre\Meta 4\Actividad 4.1\Subactividad 4.1.2</t>
  </si>
  <si>
    <t>O:\Subsecretaria Corporativa\Dirección TIC\Documentos Direccion TIC\EVIDENCIAS 2020\EVIDENCIAS POGD 2020\3er. Trimestre\Meta 3\Actividad 3.1</t>
  </si>
  <si>
    <t>Se cumplió con las actividades programadas en el trimestre</t>
  </si>
  <si>
    <t>O:\Subsecretaria Corporativa\Dirección TIC\Documentos Direccion TIC\EVIDENCIAS 2020\EVIDENCIAS POGD 2020\3er Trimestre\Meta 1\Actividad 1.1</t>
  </si>
  <si>
    <t>*Se esta encuentra en proceso de actualización la gestión documental
*Se realizó la actualización de la caracterización
*Se actualizarón las norma aplicables al proceso
*Se realizó el reporte del normograma dentro de la fecha establecida
*Se reporto POGD del 2do. trimestre dentro de la fecha establecida
*No se realizó ajuste en la formulación del POGD para el 2do. Semestre del 2020
* Se realizó la autoevaluación de Riesgos por proceso y corrupción la cual fue enviada dentro de las fechas establecidas
*Se elaboró y envío el informe del 1er semestre del POGD dentro de las fechas establecidas
*Se actualizó el Mapa de Riesgos del Proceso y de Corrupción y se envío dentro de las fechas establecidas
*Se diligencio y remitio la información requerida para el informe de revisión por la Dirección dentro de las fechas establecidas</t>
  </si>
  <si>
    <t xml:space="preserve">* Se realizó el reporte del seguimiento del PAAC correspondiente al 2do trimestre dentro de las fechas establecidas
</t>
  </si>
  <si>
    <t>Se remitio oportunamente los documentos soporte para dar cumplimiento con el TAIP - ITEP - ITB, dentro de las fechas establecidas</t>
  </si>
  <si>
    <t>O:\Subsecretaria Corporativa\Dirección TIC\Documentos Direccion TIC\EVIDENCIAS 2020\EVIDENCIAS POGD 2020\3er Trimestre\Meta 5\Actividad 5.1</t>
  </si>
  <si>
    <t>O:\Subsecretaria Corporativa\Dirección TIC\Documentos Direccion TIC\EVIDENCIAS 2020\EVIDENCIAS POGD 2020\3er Trimestre\Meta 5\Actividad 5.2</t>
  </si>
  <si>
    <t>Gestión TIC</t>
  </si>
  <si>
    <t>Tercer Trimestre</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</si>
</sst>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quot;-&quot;??_ "/>
    <numFmt numFmtId="179" formatCode="_ &quot;$&quot;\ * #,##0.00_ ;_ &quot;$&quot;\ * \-#,##0.00_ ;_ &quot;$&quot;\ * &quot;-&quot;??_ ;_ @_ "/>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78">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sz val="12"/>
      <name val="Tahoma"/>
      <family val="2"/>
    </font>
    <font>
      <b/>
      <sz val="9"/>
      <name val="Tahoma"/>
      <family val="2"/>
    </font>
    <font>
      <b/>
      <sz val="12"/>
      <name val="Tahoma"/>
      <family val="2"/>
    </font>
    <font>
      <sz val="12"/>
      <color indexed="8"/>
      <name val="Arial"/>
      <family val="2"/>
    </font>
    <font>
      <b/>
      <sz val="16"/>
      <color indexed="8"/>
      <name val="Arial"/>
      <family val="2"/>
    </font>
    <font>
      <b/>
      <sz val="11"/>
      <color indexed="8"/>
      <name val="Arial"/>
      <family val="2"/>
    </font>
    <font>
      <sz val="10"/>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2"/>
      <name val="Calibri"/>
      <family val="2"/>
    </font>
    <font>
      <b/>
      <sz val="12"/>
      <color indexed="8"/>
      <name val="Calibri"/>
      <family val="2"/>
    </font>
    <font>
      <sz val="14"/>
      <color indexed="8"/>
      <name val="Arial"/>
      <family val="2"/>
    </font>
    <font>
      <sz val="9"/>
      <color indexed="8"/>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sz val="10"/>
      <color theme="1"/>
      <name val="Arial"/>
      <family val="2"/>
    </font>
    <font>
      <b/>
      <sz val="10"/>
      <color theme="1"/>
      <name val="Arial"/>
      <family val="2"/>
    </font>
    <font>
      <b/>
      <sz val="12"/>
      <color theme="1"/>
      <name val="Arial"/>
      <family val="2"/>
    </font>
    <font>
      <b/>
      <sz val="12"/>
      <color theme="1"/>
      <name val="Calibri"/>
      <family val="2"/>
    </font>
    <font>
      <b/>
      <sz val="14"/>
      <color theme="1"/>
      <name val="Arial"/>
      <family val="2"/>
    </font>
    <font>
      <sz val="14"/>
      <color theme="1"/>
      <name val="Arial"/>
      <family val="2"/>
    </font>
    <font>
      <sz val="10"/>
      <color rgb="FF000000"/>
      <name val="Arial"/>
      <family val="2"/>
    </font>
    <font>
      <sz val="9"/>
      <color theme="1"/>
      <name val="Arial"/>
      <family val="2"/>
    </font>
    <font>
      <sz val="8"/>
      <color theme="1"/>
      <name val="Arial"/>
      <family val="2"/>
    </font>
    <font>
      <b/>
      <sz val="16"/>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medium"/>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178"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4"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103">
    <xf numFmtId="0" fontId="0" fillId="0" borderId="0" xfId="0" applyFont="1" applyAlignment="1">
      <alignment/>
    </xf>
    <xf numFmtId="0" fontId="62" fillId="0" borderId="0" xfId="0" applyFont="1" applyAlignment="1">
      <alignment horizontal="center"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66" fillId="0" borderId="0" xfId="0" applyFont="1" applyAlignment="1">
      <alignment vertical="center" wrapText="1"/>
    </xf>
    <xf numFmtId="0" fontId="3" fillId="0" borderId="10" xfId="0" applyFont="1" applyBorder="1" applyAlignment="1">
      <alignment horizontal="left" vertical="center"/>
    </xf>
    <xf numFmtId="0" fontId="67" fillId="0" borderId="10" xfId="0" applyFont="1" applyBorder="1" applyAlignment="1">
      <alignment/>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8" fillId="0" borderId="10" xfId="0" applyFont="1" applyBorder="1" applyAlignment="1">
      <alignment horizontal="center" vertical="center"/>
    </xf>
    <xf numFmtId="0" fontId="6" fillId="0" borderId="10" xfId="0" applyFont="1" applyBorder="1" applyAlignment="1">
      <alignment horizontal="center" vertical="center" wrapText="1"/>
    </xf>
    <xf numFmtId="0" fontId="68" fillId="0" borderId="10" xfId="0" applyFont="1" applyBorder="1" applyAlignment="1">
      <alignment horizontal="center"/>
    </xf>
    <xf numFmtId="0" fontId="68" fillId="0" borderId="10" xfId="0" applyFont="1" applyBorder="1" applyAlignment="1">
      <alignment horizontal="center" vertical="center"/>
    </xf>
    <xf numFmtId="0" fontId="0" fillId="0" borderId="10" xfId="0" applyBorder="1" applyAlignment="1">
      <alignment/>
    </xf>
    <xf numFmtId="0" fontId="63"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10" xfId="0" applyFont="1" applyBorder="1" applyAlignment="1">
      <alignment horizontal="center" vertical="center"/>
    </xf>
    <xf numFmtId="0" fontId="64" fillId="0" borderId="10" xfId="0" applyFont="1" applyBorder="1" applyAlignment="1">
      <alignment horizontal="center" vertical="center" wrapText="1"/>
    </xf>
    <xf numFmtId="0" fontId="39" fillId="33" borderId="10" xfId="34" applyFont="1" applyFill="1" applyBorder="1" applyAlignment="1">
      <alignment horizontal="center" vertical="center" wrapText="1"/>
    </xf>
    <xf numFmtId="0" fontId="70" fillId="0" borderId="10" xfId="0" applyFont="1" applyBorder="1" applyAlignment="1">
      <alignment horizontal="center" vertical="center"/>
    </xf>
    <xf numFmtId="0" fontId="12" fillId="0" borderId="10" xfId="0" applyFont="1" applyBorder="1" applyAlignment="1">
      <alignment horizontal="center" vertical="center" wrapText="1"/>
    </xf>
    <xf numFmtId="0" fontId="68" fillId="0" borderId="12" xfId="0" applyFont="1" applyBorder="1" applyAlignment="1">
      <alignment vertical="center"/>
    </xf>
    <xf numFmtId="0" fontId="68" fillId="0" borderId="13" xfId="0" applyFont="1" applyBorder="1" applyAlignment="1">
      <alignment vertical="center"/>
    </xf>
    <xf numFmtId="0" fontId="68" fillId="0" borderId="14" xfId="0" applyFont="1" applyBorder="1" applyAlignment="1">
      <alignment vertical="center"/>
    </xf>
    <xf numFmtId="0" fontId="68" fillId="0" borderId="15" xfId="0" applyFont="1" applyBorder="1" applyAlignment="1">
      <alignment vertical="center"/>
    </xf>
    <xf numFmtId="0" fontId="68" fillId="0" borderId="0" xfId="0" applyFont="1" applyBorder="1" applyAlignment="1">
      <alignment vertical="center"/>
    </xf>
    <xf numFmtId="0" fontId="68" fillId="0" borderId="16" xfId="0" applyFont="1" applyBorder="1" applyAlignment="1">
      <alignment vertical="center"/>
    </xf>
    <xf numFmtId="0" fontId="68" fillId="0" borderId="10" xfId="0" applyFont="1" applyBorder="1" applyAlignment="1">
      <alignment vertical="center"/>
    </xf>
    <xf numFmtId="0" fontId="68" fillId="0" borderId="10" xfId="0" applyFont="1" applyBorder="1" applyAlignment="1">
      <alignment horizontal="center" vertical="center"/>
    </xf>
    <xf numFmtId="0" fontId="71"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69" fillId="0" borderId="10" xfId="0" applyFont="1" applyBorder="1" applyAlignment="1">
      <alignment vertical="center" wrapText="1"/>
    </xf>
    <xf numFmtId="0" fontId="14" fillId="0" borderId="10" xfId="0" applyFont="1" applyFill="1" applyBorder="1" applyAlignment="1">
      <alignment horizontal="center" vertical="center" wrapText="1"/>
    </xf>
    <xf numFmtId="9" fontId="63" fillId="0" borderId="11" xfId="58" applyFont="1" applyBorder="1" applyAlignment="1">
      <alignment horizontal="center" vertical="center" wrapText="1"/>
    </xf>
    <xf numFmtId="9" fontId="63" fillId="0" borderId="10" xfId="58" applyFont="1" applyBorder="1" applyAlignment="1">
      <alignment horizontal="center" vertical="center" wrapText="1"/>
    </xf>
    <xf numFmtId="0" fontId="67" fillId="0" borderId="10" xfId="0" applyFont="1" applyBorder="1" applyAlignment="1">
      <alignment horizontal="justify" vertical="center" wrapText="1"/>
    </xf>
    <xf numFmtId="0" fontId="67" fillId="0" borderId="10" xfId="0" applyFont="1" applyBorder="1" applyAlignment="1">
      <alignment horizontal="justify" vertical="top" wrapText="1"/>
    </xf>
    <xf numFmtId="9" fontId="16" fillId="0" borderId="10" xfId="58" applyFont="1" applyFill="1" applyBorder="1" applyAlignment="1">
      <alignment horizontal="center" vertical="center" wrapText="1"/>
    </xf>
    <xf numFmtId="9" fontId="71" fillId="0" borderId="10" xfId="58" applyFont="1" applyBorder="1" applyAlignment="1">
      <alignment horizontal="center" vertical="center" wrapText="1"/>
    </xf>
    <xf numFmtId="9" fontId="72" fillId="34" borderId="10" xfId="58" applyFont="1" applyFill="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2" fontId="67" fillId="0" borderId="10" xfId="0" applyNumberFormat="1" applyFont="1" applyBorder="1" applyAlignment="1">
      <alignment horizontal="left" vertical="center" wrapText="1"/>
    </xf>
    <xf numFmtId="0" fontId="67" fillId="33" borderId="10" xfId="0" applyFont="1" applyFill="1" applyBorder="1" applyAlignment="1">
      <alignment horizontal="left" vertical="center" wrapText="1"/>
    </xf>
    <xf numFmtId="2" fontId="67" fillId="0" borderId="10" xfId="0" applyNumberFormat="1" applyFont="1" applyBorder="1" applyAlignment="1">
      <alignment horizontal="justify" vertical="center" wrapText="1"/>
    </xf>
    <xf numFmtId="9" fontId="68" fillId="0" borderId="10" xfId="0" applyNumberFormat="1" applyFont="1" applyBorder="1" applyAlignment="1">
      <alignment horizontal="center"/>
    </xf>
    <xf numFmtId="0" fontId="67" fillId="0" borderId="11" xfId="0" applyFont="1" applyBorder="1" applyAlignment="1">
      <alignment horizontal="left" vertical="center" wrapText="1"/>
    </xf>
    <xf numFmtId="9" fontId="63" fillId="0" borderId="10" xfId="58" applyFont="1" applyBorder="1" applyAlignment="1">
      <alignment horizontal="center" vertical="center"/>
    </xf>
    <xf numFmtId="0" fontId="67" fillId="0" borderId="10" xfId="0" applyFont="1" applyBorder="1" applyAlignment="1">
      <alignment horizontal="justify" vertical="center"/>
    </xf>
    <xf numFmtId="0" fontId="67" fillId="0" borderId="10" xfId="0" applyFont="1" applyBorder="1" applyAlignment="1">
      <alignment wrapText="1"/>
    </xf>
    <xf numFmtId="9" fontId="63" fillId="0" borderId="10" xfId="58" applyFont="1" applyFill="1" applyBorder="1" applyAlignment="1">
      <alignment horizontal="center" vertical="center" wrapText="1"/>
    </xf>
    <xf numFmtId="9" fontId="63" fillId="33" borderId="10" xfId="58" applyFont="1" applyFill="1" applyBorder="1" applyAlignment="1">
      <alignment horizontal="center" vertical="center" wrapText="1"/>
    </xf>
    <xf numFmtId="9" fontId="63" fillId="0" borderId="11" xfId="58" applyFont="1" applyFill="1" applyBorder="1" applyAlignment="1">
      <alignment horizontal="center" vertical="center" wrapText="1"/>
    </xf>
    <xf numFmtId="0" fontId="67" fillId="0" borderId="10" xfId="0" applyFont="1" applyFill="1" applyBorder="1" applyAlignment="1">
      <alignment wrapText="1"/>
    </xf>
    <xf numFmtId="0" fontId="4" fillId="0" borderId="10" xfId="0" applyFont="1" applyFill="1" applyBorder="1" applyAlignment="1">
      <alignment wrapText="1"/>
    </xf>
    <xf numFmtId="9" fontId="5"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5" fillId="0" borderId="10" xfId="58" applyFont="1" applyBorder="1" applyAlignment="1">
      <alignment horizontal="center" vertical="center" wrapText="1"/>
    </xf>
    <xf numFmtId="9" fontId="12" fillId="0" borderId="10" xfId="0" applyNumberFormat="1" applyFont="1" applyFill="1" applyBorder="1" applyAlignment="1">
      <alignment horizontal="center" vertical="center" wrapText="1"/>
    </xf>
    <xf numFmtId="9" fontId="69" fillId="0" borderId="10" xfId="58" applyFont="1" applyBorder="1" applyAlignment="1">
      <alignment horizontal="center" vertical="center"/>
    </xf>
    <xf numFmtId="9" fontId="69" fillId="0" borderId="10" xfId="58"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67" fillId="0" borderId="10" xfId="0" applyFont="1" applyFill="1" applyBorder="1" applyAlignment="1">
      <alignment vertical="center" wrapText="1"/>
    </xf>
    <xf numFmtId="0" fontId="15" fillId="0" borderId="10" xfId="0" applyFont="1" applyFill="1" applyBorder="1" applyAlignment="1">
      <alignment vertical="center" wrapText="1"/>
    </xf>
    <xf numFmtId="0" fontId="73" fillId="0" borderId="0" xfId="0" applyFont="1" applyAlignment="1">
      <alignment vertical="center" wrapText="1"/>
    </xf>
    <xf numFmtId="9" fontId="14" fillId="0" borderId="10" xfId="0" applyNumberFormat="1" applyFont="1" applyBorder="1" applyAlignment="1">
      <alignment horizontal="center" vertical="center" wrapText="1"/>
    </xf>
    <xf numFmtId="0" fontId="68" fillId="33" borderId="10" xfId="0" applyFont="1" applyFill="1" applyBorder="1" applyAlignment="1">
      <alignment horizontal="center"/>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10"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9" fontId="63" fillId="35" borderId="17" xfId="58" applyFont="1" applyFill="1" applyBorder="1" applyAlignment="1">
      <alignment horizontal="center" vertical="center" wrapText="1"/>
    </xf>
    <xf numFmtId="9" fontId="63" fillId="35" borderId="18" xfId="58" applyFont="1" applyFill="1" applyBorder="1" applyAlignment="1">
      <alignment horizontal="center" vertical="center" wrapText="1"/>
    </xf>
    <xf numFmtId="9" fontId="63" fillId="35" borderId="19" xfId="58" applyFont="1" applyFill="1" applyBorder="1" applyAlignment="1">
      <alignment horizontal="center" vertical="center" wrapText="1"/>
    </xf>
    <xf numFmtId="0" fontId="68" fillId="0" borderId="11"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0" fillId="0" borderId="10" xfId="0" applyBorder="1" applyAlignment="1">
      <alignment horizontal="center"/>
    </xf>
    <xf numFmtId="0" fontId="63"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67" fillId="0" borderId="11"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8" fillId="0" borderId="10" xfId="0" applyFont="1" applyBorder="1" applyAlignment="1">
      <alignment horizontal="center" vertical="center"/>
    </xf>
    <xf numFmtId="0" fontId="62" fillId="0" borderId="22" xfId="0" applyFont="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Porcentual 2" xfId="59"/>
    <cellStyle name="Porcentual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104775</xdr:rowOff>
    </xdr:from>
    <xdr:to>
      <xdr:col>15</xdr:col>
      <xdr:colOff>666750</xdr:colOff>
      <xdr:row>0</xdr:row>
      <xdr:rowOff>1543050</xdr:rowOff>
    </xdr:to>
    <xdr:pic>
      <xdr:nvPicPr>
        <xdr:cNvPr id="1" name="Picture 31"/>
        <xdr:cNvPicPr preferRelativeResize="1">
          <a:picLocks noChangeAspect="1"/>
        </xdr:cNvPicPr>
      </xdr:nvPicPr>
      <xdr:blipFill>
        <a:blip r:embed="rId1"/>
        <a:stretch>
          <a:fillRect/>
        </a:stretch>
      </xdr:blipFill>
      <xdr:spPr>
        <a:xfrm>
          <a:off x="20107275" y="1047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2105977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9"/>
  <sheetViews>
    <sheetView showGridLines="0" tabSelected="1" view="pageBreakPreview" zoomScale="85" zoomScaleNormal="60" zoomScaleSheetLayoutView="85" zoomScalePageLayoutView="54" workbookViewId="0" topLeftCell="A1">
      <selection activeCell="B2" sqref="B2:K2"/>
    </sheetView>
  </sheetViews>
  <sheetFormatPr defaultColWidth="11.421875" defaultRowHeight="15"/>
  <cols>
    <col min="1" max="1" width="24.28125" style="2" customWidth="1"/>
    <col min="2" max="3" width="19.851562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20"/>
      <c r="B1" s="71" t="s">
        <v>41</v>
      </c>
      <c r="C1" s="72"/>
      <c r="D1" s="72"/>
      <c r="E1" s="72"/>
      <c r="F1" s="72"/>
      <c r="G1" s="72"/>
      <c r="H1" s="72"/>
      <c r="I1" s="72"/>
      <c r="J1" s="72"/>
      <c r="K1" s="73"/>
      <c r="L1" s="74" t="s">
        <v>46</v>
      </c>
      <c r="M1" s="75"/>
      <c r="N1" s="76"/>
      <c r="O1" s="77"/>
      <c r="P1" s="77"/>
    </row>
    <row r="2" spans="1:16" s="1" customFormat="1" ht="36">
      <c r="A2" s="32" t="s">
        <v>42</v>
      </c>
      <c r="B2" s="78" t="s">
        <v>92</v>
      </c>
      <c r="C2" s="79"/>
      <c r="D2" s="79"/>
      <c r="E2" s="79"/>
      <c r="F2" s="79"/>
      <c r="G2" s="79"/>
      <c r="H2" s="79"/>
      <c r="I2" s="79"/>
      <c r="J2" s="79"/>
      <c r="K2" s="80"/>
      <c r="L2" s="32" t="s">
        <v>40</v>
      </c>
      <c r="M2" s="81" t="s">
        <v>93</v>
      </c>
      <c r="N2" s="82"/>
      <c r="O2" s="82"/>
      <c r="P2" s="83"/>
    </row>
    <row r="3" spans="1:71" s="4" customFormat="1" ht="65.25" customHeight="1">
      <c r="A3" s="10" t="s">
        <v>18</v>
      </c>
      <c r="B3" s="11" t="s">
        <v>16</v>
      </c>
      <c r="C3" s="33" t="s">
        <v>43</v>
      </c>
      <c r="D3" s="35" t="s">
        <v>44</v>
      </c>
      <c r="E3" s="10" t="s">
        <v>14</v>
      </c>
      <c r="F3" s="10" t="s">
        <v>15</v>
      </c>
      <c r="G3" s="10" t="s">
        <v>35</v>
      </c>
      <c r="H3" s="10" t="s">
        <v>31</v>
      </c>
      <c r="I3" s="10" t="s">
        <v>30</v>
      </c>
      <c r="J3" s="10" t="s">
        <v>36</v>
      </c>
      <c r="K3" s="10" t="s">
        <v>32</v>
      </c>
      <c r="L3" s="10" t="s">
        <v>33</v>
      </c>
      <c r="M3" s="10" t="s">
        <v>37</v>
      </c>
      <c r="N3" s="10" t="s">
        <v>38</v>
      </c>
      <c r="O3" s="10" t="s">
        <v>34</v>
      </c>
      <c r="P3" s="10" t="s">
        <v>11</v>
      </c>
      <c r="BQ3" s="5" t="s">
        <v>2</v>
      </c>
      <c r="BR3" s="7" t="s">
        <v>0</v>
      </c>
      <c r="BS3" s="6"/>
    </row>
    <row r="4" spans="1:70" s="3" customFormat="1" ht="135" customHeight="1">
      <c r="A4" s="38" t="s">
        <v>47</v>
      </c>
      <c r="B4" s="38" t="s">
        <v>48</v>
      </c>
      <c r="C4" s="34" t="s">
        <v>53</v>
      </c>
      <c r="D4" s="40">
        <v>0.15</v>
      </c>
      <c r="E4" s="42">
        <v>0.15</v>
      </c>
      <c r="F4" s="36">
        <f>+2!E5</f>
        <v>0.15</v>
      </c>
      <c r="G4" s="42">
        <v>0.35</v>
      </c>
      <c r="H4" s="36"/>
      <c r="I4" s="36">
        <f>+2!H5</f>
        <v>0.35</v>
      </c>
      <c r="J4" s="42">
        <v>0.35</v>
      </c>
      <c r="K4" s="36"/>
      <c r="L4" s="36">
        <f>+2!I5</f>
        <v>0.35</v>
      </c>
      <c r="M4" s="42">
        <v>0.15</v>
      </c>
      <c r="N4" s="36"/>
      <c r="O4" s="36"/>
      <c r="P4" s="36">
        <f>+(F4+I4+L4+O4)*D4</f>
        <v>0.1275</v>
      </c>
      <c r="BQ4" s="5"/>
      <c r="BR4" s="7"/>
    </row>
    <row r="5" spans="1:70" s="3" customFormat="1" ht="71.25" customHeight="1">
      <c r="A5" s="38" t="s">
        <v>49</v>
      </c>
      <c r="B5" s="17"/>
      <c r="C5" s="34" t="s">
        <v>53</v>
      </c>
      <c r="D5" s="40">
        <v>0.15</v>
      </c>
      <c r="E5" s="42">
        <v>0.25</v>
      </c>
      <c r="F5" s="36">
        <f>+2!E7</f>
        <v>0.25</v>
      </c>
      <c r="G5" s="42">
        <v>0.25</v>
      </c>
      <c r="H5" s="36"/>
      <c r="I5" s="36">
        <f>+2!H7</f>
        <v>0.25</v>
      </c>
      <c r="J5" s="42">
        <v>0.25</v>
      </c>
      <c r="K5" s="36"/>
      <c r="L5" s="36">
        <f>+2!K6</f>
        <v>0.25</v>
      </c>
      <c r="M5" s="42">
        <v>0.25</v>
      </c>
      <c r="N5" s="36"/>
      <c r="O5" s="36"/>
      <c r="P5" s="36">
        <f>+(F5+I5+L5+O5)*D5</f>
        <v>0.11249999999999999</v>
      </c>
      <c r="BQ5" s="5"/>
      <c r="BR5" s="7"/>
    </row>
    <row r="6" spans="1:70" s="3" customFormat="1" ht="81" customHeight="1">
      <c r="A6" s="38" t="s">
        <v>50</v>
      </c>
      <c r="B6" s="17"/>
      <c r="C6" s="34" t="s">
        <v>53</v>
      </c>
      <c r="D6" s="41">
        <v>0.15</v>
      </c>
      <c r="E6" s="42">
        <v>0.2</v>
      </c>
      <c r="F6" s="56">
        <f>+2!E9</f>
        <v>0.192</v>
      </c>
      <c r="G6" s="42">
        <f>+2!F8</f>
        <v>0.3</v>
      </c>
      <c r="H6" s="36">
        <f>+2!G9</f>
        <v>0.31</v>
      </c>
      <c r="I6" s="36">
        <f>+2!H9</f>
        <v>0.31</v>
      </c>
      <c r="J6" s="42">
        <v>0.3</v>
      </c>
      <c r="K6" s="36"/>
      <c r="L6" s="36">
        <f>+2!K8</f>
        <v>0.3</v>
      </c>
      <c r="M6" s="42">
        <v>0.2</v>
      </c>
      <c r="N6" s="36"/>
      <c r="O6" s="36"/>
      <c r="P6" s="36">
        <f>+(F6+I6+L6+O6)*D6</f>
        <v>0.1203</v>
      </c>
      <c r="BQ6" s="5"/>
      <c r="BR6" s="7"/>
    </row>
    <row r="7" spans="1:70" s="3" customFormat="1" ht="73.5" customHeight="1">
      <c r="A7" s="38" t="s">
        <v>51</v>
      </c>
      <c r="B7" s="17"/>
      <c r="C7" s="34" t="s">
        <v>53</v>
      </c>
      <c r="D7" s="41">
        <v>0.4</v>
      </c>
      <c r="E7" s="42">
        <v>0.2</v>
      </c>
      <c r="F7" s="36">
        <f>+2!E16+2!E13+2!E15</f>
        <v>0.2</v>
      </c>
      <c r="G7" s="42">
        <v>0.35</v>
      </c>
      <c r="H7" s="36"/>
      <c r="I7" s="36">
        <f>+2!H17</f>
        <v>0.35</v>
      </c>
      <c r="J7" s="42">
        <v>0.35</v>
      </c>
      <c r="K7" s="36"/>
      <c r="L7" s="36">
        <f>+2!K17</f>
        <v>0.35</v>
      </c>
      <c r="M7" s="42">
        <v>0.1</v>
      </c>
      <c r="N7" s="36"/>
      <c r="O7" s="36"/>
      <c r="P7" s="36">
        <f>+(F7+I7+L7+O7)*D7</f>
        <v>0.36000000000000004</v>
      </c>
      <c r="BQ7" s="5"/>
      <c r="BR7" s="7"/>
    </row>
    <row r="8" spans="1:71" ht="87" customHeight="1">
      <c r="A8" s="39" t="s">
        <v>52</v>
      </c>
      <c r="B8" s="17"/>
      <c r="C8" s="34" t="s">
        <v>53</v>
      </c>
      <c r="D8" s="41">
        <v>0.15</v>
      </c>
      <c r="E8" s="42">
        <v>0.25</v>
      </c>
      <c r="F8" s="36">
        <f>+2!F21</f>
        <v>0.25</v>
      </c>
      <c r="G8" s="42">
        <v>0.25</v>
      </c>
      <c r="H8" s="36"/>
      <c r="I8" s="36">
        <f>+2!I21</f>
        <v>0.25</v>
      </c>
      <c r="J8" s="42">
        <v>0.25</v>
      </c>
      <c r="K8" s="36"/>
      <c r="L8" s="36">
        <f>+2!L21</f>
        <v>0.25</v>
      </c>
      <c r="M8" s="42">
        <v>0.25</v>
      </c>
      <c r="N8" s="36"/>
      <c r="O8" s="36"/>
      <c r="P8" s="36">
        <f>+(F8+I8+L8+O8)*D8</f>
        <v>0.11249999999999999</v>
      </c>
      <c r="BQ8" s="5" t="s">
        <v>3</v>
      </c>
      <c r="BR8" s="7" t="s">
        <v>1</v>
      </c>
      <c r="BS8" s="6"/>
    </row>
    <row r="9" spans="1:16" ht="28.5" customHeight="1">
      <c r="A9" s="84" t="s">
        <v>10</v>
      </c>
      <c r="B9" s="85"/>
      <c r="C9" s="86"/>
      <c r="D9" s="37">
        <f>+SUM(D4:D8)</f>
        <v>1</v>
      </c>
      <c r="E9" s="87"/>
      <c r="F9" s="88"/>
      <c r="G9" s="88"/>
      <c r="H9" s="88"/>
      <c r="I9" s="88"/>
      <c r="J9" s="88"/>
      <c r="K9" s="88"/>
      <c r="L9" s="88"/>
      <c r="M9" s="88"/>
      <c r="N9" s="88"/>
      <c r="O9" s="89"/>
      <c r="P9" s="37">
        <f>SUM(P4:P8)</f>
        <v>0.8328</v>
      </c>
    </row>
  </sheetData>
  <sheetProtection/>
  <mergeCells count="7">
    <mergeCell ref="B1:K1"/>
    <mergeCell ref="L1:N1"/>
    <mergeCell ref="O1:P1"/>
    <mergeCell ref="B2:K2"/>
    <mergeCell ref="M2:P2"/>
    <mergeCell ref="A9:C9"/>
    <mergeCell ref="E9:O9"/>
  </mergeCells>
  <printOptions gridLines="1" horizontalCentered="1" verticalCentered="1"/>
  <pageMargins left="0.1968503937007874" right="0.1968503937007874" top="0.1968503937007874" bottom="0.1968503937007874" header="0.1968503937007874" footer="0.1968503937007874"/>
  <pageSetup orientation="landscape" paperSize="14" scale="48" r:id="rId2"/>
  <drawing r:id="rId1"/>
</worksheet>
</file>

<file path=xl/worksheets/sheet2.xml><?xml version="1.0" encoding="utf-8"?>
<worksheet xmlns="http://schemas.openxmlformats.org/spreadsheetml/2006/main" xmlns:r="http://schemas.openxmlformats.org/officeDocument/2006/relationships">
  <dimension ref="A1:Q86"/>
  <sheetViews>
    <sheetView view="pageBreakPreview" zoomScale="85" zoomScaleNormal="60" zoomScaleSheetLayoutView="85" zoomScalePageLayoutView="0" workbookViewId="0" topLeftCell="A1">
      <pane xSplit="8" ySplit="3" topLeftCell="I13" activePane="bottomRight" state="frozen"/>
      <selection pane="topLeft" activeCell="A1" sqref="A1"/>
      <selection pane="topRight" activeCell="I1" sqref="I1"/>
      <selection pane="bottomLeft" activeCell="A4" sqref="A4"/>
      <selection pane="bottomRight" activeCell="B2" sqref="B2:M2"/>
    </sheetView>
  </sheetViews>
  <sheetFormatPr defaultColWidth="11.421875" defaultRowHeight="15"/>
  <cols>
    <col min="1" max="1" width="25.140625" style="0" customWidth="1"/>
    <col min="2" max="2" width="22.28125" style="0" customWidth="1"/>
    <col min="3" max="3" width="18.421875" style="0" bestFit="1" customWidth="1"/>
    <col min="4" max="6" width="16.421875" style="0" customWidth="1"/>
    <col min="7" max="7" width="20.421875" style="0" customWidth="1"/>
    <col min="8" max="8" width="21.140625" style="0" customWidth="1"/>
    <col min="9" max="9" width="16.421875" style="0" customWidth="1"/>
    <col min="10" max="10" width="20.28125" style="0" customWidth="1"/>
    <col min="11" max="12" width="16.421875" style="0" customWidth="1"/>
    <col min="13" max="13" width="19.140625" style="0" customWidth="1"/>
    <col min="14" max="14" width="19.00390625" style="0" customWidth="1"/>
    <col min="15" max="15" width="24.57421875" style="0" customWidth="1"/>
    <col min="16" max="16" width="20.8515625" style="0" customWidth="1"/>
    <col min="17" max="17" width="29.7109375" style="0" bestFit="1" customWidth="1"/>
  </cols>
  <sheetData>
    <row r="1" spans="1:17" ht="114" customHeight="1">
      <c r="A1" s="16"/>
      <c r="B1" s="77" t="s">
        <v>41</v>
      </c>
      <c r="C1" s="77"/>
      <c r="D1" s="77"/>
      <c r="E1" s="77"/>
      <c r="F1" s="77"/>
      <c r="G1" s="77"/>
      <c r="H1" s="77"/>
      <c r="I1" s="77"/>
      <c r="J1" s="77"/>
      <c r="K1" s="77"/>
      <c r="L1" s="77"/>
      <c r="M1" s="77"/>
      <c r="N1" s="94" t="s">
        <v>46</v>
      </c>
      <c r="O1" s="94"/>
      <c r="P1" s="94"/>
      <c r="Q1" s="16"/>
    </row>
    <row r="2" spans="1:17" ht="31.5">
      <c r="A2" s="18" t="s">
        <v>45</v>
      </c>
      <c r="B2" s="93"/>
      <c r="C2" s="93"/>
      <c r="D2" s="93"/>
      <c r="E2" s="93"/>
      <c r="F2" s="93"/>
      <c r="G2" s="93"/>
      <c r="H2" s="93"/>
      <c r="I2" s="93"/>
      <c r="J2" s="93"/>
      <c r="K2" s="93"/>
      <c r="L2" s="93"/>
      <c r="M2" s="93"/>
      <c r="N2" s="18" t="s">
        <v>40</v>
      </c>
      <c r="O2" s="93"/>
      <c r="P2" s="93"/>
      <c r="Q2" s="93"/>
    </row>
    <row r="3" spans="1:17" ht="134.25" customHeight="1">
      <c r="A3" s="10" t="s">
        <v>13</v>
      </c>
      <c r="B3" s="22" t="s">
        <v>4</v>
      </c>
      <c r="C3" s="22" t="s">
        <v>19</v>
      </c>
      <c r="D3" s="23" t="s">
        <v>14</v>
      </c>
      <c r="E3" s="23" t="s">
        <v>15</v>
      </c>
      <c r="F3" s="23" t="s">
        <v>35</v>
      </c>
      <c r="G3" s="23" t="s">
        <v>31</v>
      </c>
      <c r="H3" s="23" t="s">
        <v>30</v>
      </c>
      <c r="I3" s="23" t="s">
        <v>36</v>
      </c>
      <c r="J3" s="23" t="s">
        <v>32</v>
      </c>
      <c r="K3" s="23" t="s">
        <v>33</v>
      </c>
      <c r="L3" s="23" t="s">
        <v>37</v>
      </c>
      <c r="M3" s="23" t="s">
        <v>38</v>
      </c>
      <c r="N3" s="23" t="s">
        <v>34</v>
      </c>
      <c r="O3" s="21" t="s">
        <v>12</v>
      </c>
      <c r="P3" s="21" t="s">
        <v>20</v>
      </c>
      <c r="Q3" s="21" t="s">
        <v>21</v>
      </c>
    </row>
    <row r="4" spans="1:17" ht="152.25" customHeight="1">
      <c r="A4" s="102" t="str">
        <f>+1!A4</f>
        <v>1. Gestionar la puesta en producción de la solución integral de la Historia Clínica Electrónica Unificada (HCEU), agendamiento centralizado de citas y gestión de fórmula médica </v>
      </c>
      <c r="B4" s="43" t="s">
        <v>54</v>
      </c>
      <c r="C4" s="44" t="s">
        <v>55</v>
      </c>
      <c r="D4" s="59">
        <f>+1!E4</f>
        <v>0.15</v>
      </c>
      <c r="E4" s="60">
        <v>0.15</v>
      </c>
      <c r="F4" s="59">
        <f>+1!G4</f>
        <v>0.35</v>
      </c>
      <c r="G4" s="23"/>
      <c r="H4" s="60">
        <v>0.35</v>
      </c>
      <c r="I4" s="59">
        <f>+1!J4</f>
        <v>0.35</v>
      </c>
      <c r="J4" s="23"/>
      <c r="K4" s="60">
        <v>0.35</v>
      </c>
      <c r="L4" s="59">
        <f>+1!M4</f>
        <v>0.15</v>
      </c>
      <c r="M4" s="23"/>
      <c r="N4" s="23"/>
      <c r="O4" s="45" t="s">
        <v>73</v>
      </c>
      <c r="P4" s="45" t="s">
        <v>86</v>
      </c>
      <c r="Q4" s="44" t="s">
        <v>85</v>
      </c>
    </row>
    <row r="5" spans="1:17" ht="16.5" customHeight="1">
      <c r="A5" s="102"/>
      <c r="B5" s="14" t="s">
        <v>5</v>
      </c>
      <c r="C5" s="14"/>
      <c r="D5" s="14">
        <f aca="true" t="shared" si="0" ref="D5:N5">+SUM(D4:D4)</f>
        <v>0.15</v>
      </c>
      <c r="E5" s="14">
        <f t="shared" si="0"/>
        <v>0.15</v>
      </c>
      <c r="F5" s="14">
        <f t="shared" si="0"/>
        <v>0.35</v>
      </c>
      <c r="G5" s="14">
        <f t="shared" si="0"/>
        <v>0</v>
      </c>
      <c r="H5" s="14">
        <f t="shared" si="0"/>
        <v>0.35</v>
      </c>
      <c r="I5" s="14">
        <f t="shared" si="0"/>
        <v>0.35</v>
      </c>
      <c r="J5" s="14">
        <f t="shared" si="0"/>
        <v>0</v>
      </c>
      <c r="K5" s="14">
        <f t="shared" si="0"/>
        <v>0.35</v>
      </c>
      <c r="L5" s="14">
        <f t="shared" si="0"/>
        <v>0.15</v>
      </c>
      <c r="M5" s="14">
        <f t="shared" si="0"/>
        <v>0</v>
      </c>
      <c r="N5" s="14">
        <f t="shared" si="0"/>
        <v>0</v>
      </c>
      <c r="O5" s="8"/>
      <c r="P5" s="8"/>
      <c r="Q5" s="8"/>
    </row>
    <row r="6" spans="1:17" ht="110.25" customHeight="1">
      <c r="A6" s="95" t="str">
        <f>+1!A5</f>
        <v>2. Gestionar la implementación de la herramienta analítica de datos</v>
      </c>
      <c r="B6" s="43" t="s">
        <v>56</v>
      </c>
      <c r="C6" s="46" t="s">
        <v>57</v>
      </c>
      <c r="D6" s="59">
        <f>+1!E5</f>
        <v>0.25</v>
      </c>
      <c r="E6" s="60">
        <v>0.25</v>
      </c>
      <c r="F6" s="59">
        <f>+1!G5</f>
        <v>0.25</v>
      </c>
      <c r="G6" s="10"/>
      <c r="H6" s="60">
        <v>0.25</v>
      </c>
      <c r="I6" s="59">
        <f>+1!J5</f>
        <v>0.25</v>
      </c>
      <c r="J6" s="10"/>
      <c r="K6" s="60">
        <v>0.25</v>
      </c>
      <c r="L6" s="59">
        <f>+1!M5</f>
        <v>0.25</v>
      </c>
      <c r="M6" s="10"/>
      <c r="N6" s="10"/>
      <c r="O6" s="57" t="s">
        <v>74</v>
      </c>
      <c r="P6" s="58" t="s">
        <v>75</v>
      </c>
      <c r="Q6" s="44" t="s">
        <v>85</v>
      </c>
    </row>
    <row r="7" spans="1:17" ht="16.5" customHeight="1">
      <c r="A7" s="97"/>
      <c r="B7" s="14" t="s">
        <v>5</v>
      </c>
      <c r="C7" s="14"/>
      <c r="D7" s="14">
        <f aca="true" t="shared" si="1" ref="D7:N7">+SUM(D6:D6)</f>
        <v>0.25</v>
      </c>
      <c r="E7" s="14">
        <f t="shared" si="1"/>
        <v>0.25</v>
      </c>
      <c r="F7" s="14">
        <f t="shared" si="1"/>
        <v>0.25</v>
      </c>
      <c r="G7" s="14">
        <f t="shared" si="1"/>
        <v>0</v>
      </c>
      <c r="H7" s="14">
        <f t="shared" si="1"/>
        <v>0.25</v>
      </c>
      <c r="I7" s="14">
        <f t="shared" si="1"/>
        <v>0.25</v>
      </c>
      <c r="J7" s="14">
        <f t="shared" si="1"/>
        <v>0</v>
      </c>
      <c r="K7" s="14">
        <f t="shared" si="1"/>
        <v>0.25</v>
      </c>
      <c r="L7" s="14">
        <f t="shared" si="1"/>
        <v>0.25</v>
      </c>
      <c r="M7" s="14">
        <f t="shared" si="1"/>
        <v>0</v>
      </c>
      <c r="N7" s="14">
        <f t="shared" si="1"/>
        <v>0</v>
      </c>
      <c r="O7" s="8"/>
      <c r="P7" s="8"/>
      <c r="Q7" s="8"/>
    </row>
    <row r="8" spans="1:17" ht="70.5" customHeight="1">
      <c r="A8" s="95" t="str">
        <f>+1!A6</f>
        <v>3.Realizar las acciones necesarias para el Mantenimiento y Sostenibilidad del Sistema de Gestión y Despempeño</v>
      </c>
      <c r="B8" s="43" t="s">
        <v>61</v>
      </c>
      <c r="C8" s="47" t="s">
        <v>62</v>
      </c>
      <c r="D8" s="59">
        <f>+1!E6</f>
        <v>0.2</v>
      </c>
      <c r="E8" s="62">
        <v>0.192</v>
      </c>
      <c r="F8" s="59">
        <v>0.3</v>
      </c>
      <c r="G8" s="61">
        <v>0.31</v>
      </c>
      <c r="H8" s="60">
        <v>0.31</v>
      </c>
      <c r="I8" s="59">
        <f>+1!J6</f>
        <v>0.3</v>
      </c>
      <c r="J8" s="10"/>
      <c r="K8" s="60">
        <v>0.3</v>
      </c>
      <c r="L8" s="59">
        <f>+1!M6</f>
        <v>0.2</v>
      </c>
      <c r="M8" s="10"/>
      <c r="N8" s="10"/>
      <c r="O8" s="45" t="s">
        <v>87</v>
      </c>
      <c r="P8" s="53" t="s">
        <v>84</v>
      </c>
      <c r="Q8" s="44" t="s">
        <v>85</v>
      </c>
    </row>
    <row r="9" spans="1:17" ht="16.5" customHeight="1">
      <c r="A9" s="97"/>
      <c r="B9" s="14" t="s">
        <v>5</v>
      </c>
      <c r="C9" s="14"/>
      <c r="D9" s="14">
        <f aca="true" t="shared" si="2" ref="D9:N9">+SUM(D8:D8)</f>
        <v>0.2</v>
      </c>
      <c r="E9" s="14">
        <f t="shared" si="2"/>
        <v>0.192</v>
      </c>
      <c r="F9" s="14">
        <f t="shared" si="2"/>
        <v>0.3</v>
      </c>
      <c r="G9" s="14">
        <f t="shared" si="2"/>
        <v>0.31</v>
      </c>
      <c r="H9" s="14">
        <f t="shared" si="2"/>
        <v>0.31</v>
      </c>
      <c r="I9" s="14">
        <f t="shared" si="2"/>
        <v>0.3</v>
      </c>
      <c r="J9" s="14">
        <f t="shared" si="2"/>
        <v>0</v>
      </c>
      <c r="K9" s="14">
        <f t="shared" si="2"/>
        <v>0.3</v>
      </c>
      <c r="L9" s="14">
        <f t="shared" si="2"/>
        <v>0.2</v>
      </c>
      <c r="M9" s="14">
        <f t="shared" si="2"/>
        <v>0</v>
      </c>
      <c r="N9" s="14">
        <f t="shared" si="2"/>
        <v>0</v>
      </c>
      <c r="O9" s="8"/>
      <c r="P9" s="8"/>
      <c r="Q9" s="8"/>
    </row>
    <row r="10" spans="1:17" ht="108.75" customHeight="1">
      <c r="A10" s="95" t="str">
        <f>+1!A7</f>
        <v>4.Realizar las acciones para la implementación de las políticas de Gestión y Desempeño</v>
      </c>
      <c r="B10" s="95" t="s">
        <v>63</v>
      </c>
      <c r="C10" s="48" t="s">
        <v>64</v>
      </c>
      <c r="D10" s="63">
        <v>0.03</v>
      </c>
      <c r="E10" s="51">
        <v>0.03</v>
      </c>
      <c r="F10" s="63">
        <v>0.05</v>
      </c>
      <c r="G10" s="13"/>
      <c r="H10" s="60">
        <v>0.05</v>
      </c>
      <c r="I10" s="63">
        <v>0.05</v>
      </c>
      <c r="J10" s="13"/>
      <c r="K10" s="60">
        <v>0.05</v>
      </c>
      <c r="L10" s="63">
        <v>0.02</v>
      </c>
      <c r="M10" s="13"/>
      <c r="N10" s="13"/>
      <c r="O10" s="53" t="s">
        <v>76</v>
      </c>
      <c r="P10" s="68" t="s">
        <v>77</v>
      </c>
      <c r="Q10" s="98" t="s">
        <v>85</v>
      </c>
    </row>
    <row r="11" spans="1:17" ht="80.25" customHeight="1">
      <c r="A11" s="96"/>
      <c r="B11" s="96"/>
      <c r="C11" s="48" t="s">
        <v>65</v>
      </c>
      <c r="D11" s="51">
        <v>0.05</v>
      </c>
      <c r="E11" s="51">
        <v>0.05</v>
      </c>
      <c r="F11" s="51">
        <v>0.2</v>
      </c>
      <c r="G11" s="13"/>
      <c r="H11" s="60">
        <v>0.2</v>
      </c>
      <c r="I11" s="63">
        <v>0.2</v>
      </c>
      <c r="J11" s="13"/>
      <c r="K11" s="60">
        <v>0.2</v>
      </c>
      <c r="L11" s="51">
        <v>0.04</v>
      </c>
      <c r="M11" s="13"/>
      <c r="N11" s="13"/>
      <c r="O11" s="53" t="s">
        <v>78</v>
      </c>
      <c r="P11" s="67" t="s">
        <v>83</v>
      </c>
      <c r="Q11" s="99"/>
    </row>
    <row r="12" spans="1:17" ht="116.25" customHeight="1">
      <c r="A12" s="96"/>
      <c r="B12" s="97"/>
      <c r="C12" s="48" t="s">
        <v>66</v>
      </c>
      <c r="D12" s="51">
        <v>0.03</v>
      </c>
      <c r="E12" s="51">
        <v>0.03</v>
      </c>
      <c r="F12" s="51">
        <v>0.05</v>
      </c>
      <c r="G12" s="13"/>
      <c r="H12" s="60">
        <v>0.05</v>
      </c>
      <c r="I12" s="63">
        <v>0.05</v>
      </c>
      <c r="J12" s="13"/>
      <c r="K12" s="60">
        <v>0.05</v>
      </c>
      <c r="L12" s="51">
        <v>0.02</v>
      </c>
      <c r="M12" s="13"/>
      <c r="N12" s="13"/>
      <c r="O12" s="53" t="s">
        <v>79</v>
      </c>
      <c r="P12" s="58" t="s">
        <v>82</v>
      </c>
      <c r="Q12" s="99"/>
    </row>
    <row r="13" spans="1:17" ht="16.5" customHeight="1">
      <c r="A13" s="96"/>
      <c r="B13" s="14" t="s">
        <v>58</v>
      </c>
      <c r="C13" s="14"/>
      <c r="D13" s="14">
        <f aca="true" t="shared" si="3" ref="D13:N13">+SUM(D10:D12)</f>
        <v>0.11</v>
      </c>
      <c r="E13" s="14">
        <f t="shared" si="3"/>
        <v>0.11</v>
      </c>
      <c r="F13" s="14">
        <f t="shared" si="3"/>
        <v>0.3</v>
      </c>
      <c r="G13" s="14">
        <f t="shared" si="3"/>
        <v>0</v>
      </c>
      <c r="H13" s="14">
        <f t="shared" si="3"/>
        <v>0.3</v>
      </c>
      <c r="I13" s="14">
        <f t="shared" si="3"/>
        <v>0.3</v>
      </c>
      <c r="J13" s="14">
        <f t="shared" si="3"/>
        <v>0</v>
      </c>
      <c r="K13" s="14">
        <f t="shared" si="3"/>
        <v>0.3</v>
      </c>
      <c r="L13" s="14">
        <f t="shared" si="3"/>
        <v>0.08</v>
      </c>
      <c r="M13" s="14">
        <f t="shared" si="3"/>
        <v>0</v>
      </c>
      <c r="N13" s="14">
        <f t="shared" si="3"/>
        <v>0</v>
      </c>
      <c r="O13" s="8"/>
      <c r="P13" s="8"/>
      <c r="Q13" s="99"/>
    </row>
    <row r="14" spans="1:17" ht="81" customHeight="1">
      <c r="A14" s="96"/>
      <c r="B14" s="45" t="s">
        <v>67</v>
      </c>
      <c r="C14" s="48" t="s">
        <v>68</v>
      </c>
      <c r="D14" s="63">
        <v>0.09</v>
      </c>
      <c r="E14" s="51">
        <v>0.09</v>
      </c>
      <c r="F14" s="63">
        <v>0.05</v>
      </c>
      <c r="G14" s="13"/>
      <c r="H14" s="51">
        <v>0.05</v>
      </c>
      <c r="I14" s="63">
        <v>0.05</v>
      </c>
      <c r="J14" s="13"/>
      <c r="K14" s="69">
        <v>0.05</v>
      </c>
      <c r="L14" s="63">
        <v>0.02</v>
      </c>
      <c r="M14" s="13"/>
      <c r="N14" s="13"/>
      <c r="O14" s="66" t="s">
        <v>80</v>
      </c>
      <c r="P14" s="45" t="s">
        <v>81</v>
      </c>
      <c r="Q14" s="99"/>
    </row>
    <row r="15" spans="1:17" ht="25.5" customHeight="1">
      <c r="A15" s="96"/>
      <c r="B15" s="14" t="s">
        <v>59</v>
      </c>
      <c r="C15" s="48"/>
      <c r="D15" s="14">
        <f aca="true" t="shared" si="4" ref="D15:N15">+D14</f>
        <v>0.09</v>
      </c>
      <c r="E15" s="14">
        <f t="shared" si="4"/>
        <v>0.09</v>
      </c>
      <c r="F15" s="14">
        <f t="shared" si="4"/>
        <v>0.05</v>
      </c>
      <c r="G15" s="14">
        <f t="shared" si="4"/>
        <v>0</v>
      </c>
      <c r="H15" s="14">
        <f t="shared" si="4"/>
        <v>0.05</v>
      </c>
      <c r="I15" s="14">
        <f t="shared" si="4"/>
        <v>0.05</v>
      </c>
      <c r="J15" s="14">
        <f t="shared" si="4"/>
        <v>0</v>
      </c>
      <c r="K15" s="14">
        <f t="shared" si="4"/>
        <v>0.05</v>
      </c>
      <c r="L15" s="14">
        <f t="shared" si="4"/>
        <v>0.02</v>
      </c>
      <c r="M15" s="14">
        <f t="shared" si="4"/>
        <v>0</v>
      </c>
      <c r="N15" s="14">
        <f t="shared" si="4"/>
        <v>0</v>
      </c>
      <c r="O15" s="8"/>
      <c r="P15" s="8"/>
      <c r="Q15" s="99"/>
    </row>
    <row r="16" spans="1:17" ht="25.5" customHeight="1">
      <c r="A16" s="96"/>
      <c r="B16" s="14" t="s">
        <v>60</v>
      </c>
      <c r="C16" s="48"/>
      <c r="D16" s="49">
        <f>+1!E7</f>
        <v>0.2</v>
      </c>
      <c r="E16" s="14"/>
      <c r="F16" s="49">
        <f>+1!G7</f>
        <v>0.35</v>
      </c>
      <c r="G16" s="14"/>
      <c r="H16" s="14"/>
      <c r="I16" s="49">
        <f>+1!J7</f>
        <v>0.35</v>
      </c>
      <c r="J16" s="14"/>
      <c r="K16" s="14"/>
      <c r="L16" s="49">
        <f>+1!M7</f>
        <v>0.1</v>
      </c>
      <c r="M16" s="14"/>
      <c r="N16" s="14"/>
      <c r="O16" s="8"/>
      <c r="P16" s="8"/>
      <c r="Q16" s="99"/>
    </row>
    <row r="17" spans="1:17" ht="16.5" customHeight="1">
      <c r="A17" s="97"/>
      <c r="B17" s="14" t="s">
        <v>10</v>
      </c>
      <c r="C17" s="14"/>
      <c r="D17" s="14">
        <f>+SUM(D16:D16)</f>
        <v>0.2</v>
      </c>
      <c r="E17" s="14">
        <f aca="true" t="shared" si="5" ref="E17:N17">+E13+E15</f>
        <v>0.2</v>
      </c>
      <c r="F17" s="14">
        <f>+SUM(F16:F16)</f>
        <v>0.35</v>
      </c>
      <c r="G17" s="14">
        <f t="shared" si="5"/>
        <v>0</v>
      </c>
      <c r="H17" s="14">
        <f t="shared" si="5"/>
        <v>0.35</v>
      </c>
      <c r="I17" s="14">
        <f>+SUM(I16:I16)</f>
        <v>0.35</v>
      </c>
      <c r="J17" s="14">
        <f t="shared" si="5"/>
        <v>0</v>
      </c>
      <c r="K17" s="14">
        <f t="shared" si="5"/>
        <v>0.35</v>
      </c>
      <c r="L17" s="14">
        <f>+SUM(L16:L16)</f>
        <v>0.1</v>
      </c>
      <c r="M17" s="14">
        <f t="shared" si="5"/>
        <v>0</v>
      </c>
      <c r="N17" s="14">
        <f t="shared" si="5"/>
        <v>0</v>
      </c>
      <c r="O17" s="8"/>
      <c r="P17" s="8"/>
      <c r="Q17" s="100"/>
    </row>
    <row r="18" spans="1:17" ht="72.75" customHeight="1">
      <c r="A18" s="98" t="str">
        <f>+1!A8</f>
        <v>5.Realizar las acciones para el desarrollo de los componentes de Transparencia , acceso a la información y Lucha contra la Corrupción.</v>
      </c>
      <c r="B18" s="50" t="s">
        <v>69</v>
      </c>
      <c r="C18" s="46" t="s">
        <v>71</v>
      </c>
      <c r="D18" s="64">
        <v>0.12</v>
      </c>
      <c r="E18" s="54">
        <v>0.12</v>
      </c>
      <c r="F18" s="64">
        <v>0.13</v>
      </c>
      <c r="G18" s="11"/>
      <c r="H18" s="54">
        <v>0.13</v>
      </c>
      <c r="I18" s="64">
        <v>0.12</v>
      </c>
      <c r="J18" s="11"/>
      <c r="K18" s="62">
        <v>0.12</v>
      </c>
      <c r="L18" s="64">
        <v>0.13</v>
      </c>
      <c r="M18" s="65" t="s">
        <v>48</v>
      </c>
      <c r="N18" s="13"/>
      <c r="O18" s="53" t="s">
        <v>88</v>
      </c>
      <c r="P18" s="53" t="s">
        <v>90</v>
      </c>
      <c r="Q18" s="98" t="s">
        <v>85</v>
      </c>
    </row>
    <row r="19" spans="1:17" ht="141.75" customHeight="1">
      <c r="A19" s="99"/>
      <c r="B19" s="52" t="s">
        <v>70</v>
      </c>
      <c r="C19" s="48" t="s">
        <v>72</v>
      </c>
      <c r="D19" s="64">
        <v>0.13</v>
      </c>
      <c r="E19" s="55">
        <v>0.13</v>
      </c>
      <c r="F19" s="64">
        <v>0.12</v>
      </c>
      <c r="G19" s="54" t="s">
        <v>48</v>
      </c>
      <c r="H19" s="54">
        <v>0.12</v>
      </c>
      <c r="I19" s="64">
        <v>0.13</v>
      </c>
      <c r="J19" s="11"/>
      <c r="K19" s="62">
        <v>0.13</v>
      </c>
      <c r="L19" s="64">
        <v>0.12</v>
      </c>
      <c r="M19" s="65"/>
      <c r="N19" s="13"/>
      <c r="O19" s="45" t="s">
        <v>89</v>
      </c>
      <c r="P19" s="45" t="s">
        <v>91</v>
      </c>
      <c r="Q19" s="100"/>
    </row>
    <row r="20" spans="1:17" ht="27.75" customHeight="1">
      <c r="A20" s="100"/>
      <c r="B20" s="14" t="s">
        <v>5</v>
      </c>
      <c r="C20" s="48"/>
      <c r="D20" s="49">
        <f>+1!E8</f>
        <v>0.25</v>
      </c>
      <c r="E20" s="49">
        <f>+E19+E18</f>
        <v>0.25</v>
      </c>
      <c r="F20" s="49">
        <f>+1!G8</f>
        <v>0.25</v>
      </c>
      <c r="G20" s="14">
        <f aca="true" t="shared" si="6" ref="E20:N21">+SUM(G17:G18)</f>
        <v>0</v>
      </c>
      <c r="H20" s="14">
        <f t="shared" si="6"/>
        <v>0.48</v>
      </c>
      <c r="I20" s="49">
        <f>+1!J8</f>
        <v>0.25</v>
      </c>
      <c r="J20" s="14">
        <f t="shared" si="6"/>
        <v>0</v>
      </c>
      <c r="K20" s="14">
        <f t="shared" si="6"/>
        <v>0.47</v>
      </c>
      <c r="L20" s="49">
        <f>+1!M8</f>
        <v>0.25</v>
      </c>
      <c r="M20" s="14">
        <f t="shared" si="6"/>
        <v>0</v>
      </c>
      <c r="N20" s="13"/>
      <c r="O20" s="8"/>
      <c r="P20" s="8"/>
      <c r="Q20" s="8"/>
    </row>
    <row r="21" spans="1:17" ht="16.5" customHeight="1">
      <c r="A21" s="31"/>
      <c r="B21" s="14" t="s">
        <v>5</v>
      </c>
      <c r="C21" s="14"/>
      <c r="D21" s="14">
        <f>+SUM(D20:D20)</f>
        <v>0.25</v>
      </c>
      <c r="E21" s="14">
        <f t="shared" si="6"/>
        <v>0.25</v>
      </c>
      <c r="F21" s="14">
        <f>+SUM(F20:F20)</f>
        <v>0.25</v>
      </c>
      <c r="G21" s="14" t="s">
        <v>48</v>
      </c>
      <c r="H21" s="14">
        <f t="shared" si="6"/>
        <v>0.25</v>
      </c>
      <c r="I21" s="14">
        <f>+SUM(I20:I20)</f>
        <v>0.25</v>
      </c>
      <c r="J21" s="14">
        <f t="shared" si="6"/>
        <v>0</v>
      </c>
      <c r="K21" s="14">
        <f t="shared" si="6"/>
        <v>0.25</v>
      </c>
      <c r="L21" s="14">
        <f>+SUM(L20:L20)</f>
        <v>0.25</v>
      </c>
      <c r="M21" s="14">
        <f t="shared" si="6"/>
        <v>0</v>
      </c>
      <c r="N21" s="14">
        <f t="shared" si="6"/>
        <v>0</v>
      </c>
      <c r="O21" s="8"/>
      <c r="P21" s="8"/>
      <c r="Q21" s="8"/>
    </row>
    <row r="22" spans="1:17" ht="37.5" customHeight="1">
      <c r="A22" s="31"/>
      <c r="B22" s="14" t="s">
        <v>10</v>
      </c>
      <c r="C22" s="14"/>
      <c r="D22" s="14">
        <f>+D5+D7+D9+D13+D15+D21</f>
        <v>1.05</v>
      </c>
      <c r="E22" s="70">
        <f>+E5+E7+E9+E13+E15+E21</f>
        <v>1.042</v>
      </c>
      <c r="F22" s="14">
        <f>+F5+F7+F9+F13+F15+F21</f>
        <v>1.5</v>
      </c>
      <c r="G22" s="14"/>
      <c r="H22" s="14"/>
      <c r="I22" s="14">
        <f>+I5+I7+I9+I13+I15+I21</f>
        <v>1.5</v>
      </c>
      <c r="J22" s="14"/>
      <c r="K22" s="14"/>
      <c r="L22" s="14">
        <f>+L5+L7+L9+L13+L15+L21</f>
        <v>0.9500000000000001</v>
      </c>
      <c r="M22" s="14">
        <f>+M21+M7+M5</f>
        <v>0</v>
      </c>
      <c r="N22" s="14">
        <f>+N21+N7+N5</f>
        <v>0</v>
      </c>
      <c r="O22" s="8"/>
      <c r="P22" s="8"/>
      <c r="Q22" s="8"/>
    </row>
    <row r="23" spans="1:17" ht="15" customHeight="1" hidden="1">
      <c r="A23" s="101" t="s">
        <v>6</v>
      </c>
      <c r="B23" s="90" t="s">
        <v>7</v>
      </c>
      <c r="C23" s="19" t="s">
        <v>22</v>
      </c>
      <c r="D23" s="9"/>
      <c r="E23" s="9"/>
      <c r="F23" s="9"/>
      <c r="G23" s="9"/>
      <c r="H23" s="9"/>
      <c r="I23" s="9"/>
      <c r="J23" s="9"/>
      <c r="K23" s="9"/>
      <c r="L23" s="9"/>
      <c r="M23" s="9"/>
      <c r="N23" s="9"/>
      <c r="O23" s="8"/>
      <c r="P23" s="8"/>
      <c r="Q23" s="8"/>
    </row>
    <row r="24" spans="1:17" ht="61.5" customHeight="1" hidden="1">
      <c r="A24" s="101"/>
      <c r="B24" s="91"/>
      <c r="C24" s="19" t="s">
        <v>23</v>
      </c>
      <c r="D24" s="9"/>
      <c r="E24" s="9"/>
      <c r="F24" s="9"/>
      <c r="G24" s="9"/>
      <c r="H24" s="9"/>
      <c r="I24" s="9"/>
      <c r="J24" s="9"/>
      <c r="K24" s="9"/>
      <c r="L24" s="9"/>
      <c r="M24" s="9"/>
      <c r="N24" s="9"/>
      <c r="O24" s="8"/>
      <c r="P24" s="8"/>
      <c r="Q24" s="8"/>
    </row>
    <row r="25" spans="1:17" ht="61.5" customHeight="1" hidden="1">
      <c r="A25" s="101"/>
      <c r="B25" s="91"/>
      <c r="C25" s="19" t="s">
        <v>24</v>
      </c>
      <c r="D25" s="9"/>
      <c r="E25" s="9"/>
      <c r="F25" s="9"/>
      <c r="G25" s="9"/>
      <c r="H25" s="9"/>
      <c r="I25" s="9"/>
      <c r="J25" s="9"/>
      <c r="K25" s="9"/>
      <c r="L25" s="9"/>
      <c r="M25" s="9"/>
      <c r="N25" s="9"/>
      <c r="O25" s="8"/>
      <c r="P25" s="8"/>
      <c r="Q25" s="8"/>
    </row>
    <row r="26" spans="1:17" ht="61.5" customHeight="1" hidden="1">
      <c r="A26" s="101"/>
      <c r="B26" s="91"/>
      <c r="C26" s="19" t="s">
        <v>25</v>
      </c>
      <c r="D26" s="9"/>
      <c r="E26" s="9"/>
      <c r="F26" s="9"/>
      <c r="G26" s="9"/>
      <c r="H26" s="9"/>
      <c r="I26" s="9"/>
      <c r="J26" s="9"/>
      <c r="K26" s="9"/>
      <c r="L26" s="9"/>
      <c r="M26" s="9"/>
      <c r="N26" s="9"/>
      <c r="O26" s="8"/>
      <c r="P26" s="8"/>
      <c r="Q26" s="8"/>
    </row>
    <row r="27" spans="1:17" ht="61.5" customHeight="1" hidden="1">
      <c r="A27" s="101"/>
      <c r="B27" s="91"/>
      <c r="C27" s="19" t="s">
        <v>26</v>
      </c>
      <c r="D27" s="9"/>
      <c r="E27" s="9"/>
      <c r="F27" s="9"/>
      <c r="G27" s="9"/>
      <c r="H27" s="9"/>
      <c r="I27" s="9"/>
      <c r="J27" s="9"/>
      <c r="K27" s="9"/>
      <c r="L27" s="9"/>
      <c r="M27" s="9"/>
      <c r="N27" s="9"/>
      <c r="O27" s="8"/>
      <c r="P27" s="8"/>
      <c r="Q27" s="8"/>
    </row>
    <row r="28" spans="1:17" ht="61.5" customHeight="1" hidden="1">
      <c r="A28" s="101"/>
      <c r="B28" s="91"/>
      <c r="C28" s="19" t="s">
        <v>27</v>
      </c>
      <c r="D28" s="9"/>
      <c r="E28" s="9"/>
      <c r="F28" s="9"/>
      <c r="G28" s="9"/>
      <c r="H28" s="9"/>
      <c r="I28" s="9"/>
      <c r="J28" s="9"/>
      <c r="K28" s="9"/>
      <c r="L28" s="9"/>
      <c r="M28" s="9"/>
      <c r="N28" s="9"/>
      <c r="O28" s="8"/>
      <c r="P28" s="8"/>
      <c r="Q28" s="8"/>
    </row>
    <row r="29" spans="1:17" ht="61.5" customHeight="1" hidden="1">
      <c r="A29" s="101"/>
      <c r="B29" s="91"/>
      <c r="C29" s="19" t="s">
        <v>28</v>
      </c>
      <c r="D29" s="9"/>
      <c r="E29" s="9"/>
      <c r="F29" s="9"/>
      <c r="G29" s="9"/>
      <c r="H29" s="9"/>
      <c r="I29" s="9"/>
      <c r="J29" s="9"/>
      <c r="K29" s="9"/>
      <c r="L29" s="9"/>
      <c r="M29" s="9"/>
      <c r="N29" s="9"/>
      <c r="O29" s="8"/>
      <c r="P29" s="8"/>
      <c r="Q29" s="8"/>
    </row>
    <row r="30" spans="1:17" ht="61.5" customHeight="1" hidden="1">
      <c r="A30" s="101"/>
      <c r="B30" s="92"/>
      <c r="C30" s="19" t="s">
        <v>29</v>
      </c>
      <c r="D30" s="9"/>
      <c r="E30" s="9"/>
      <c r="F30" s="9"/>
      <c r="G30" s="9"/>
      <c r="H30" s="9"/>
      <c r="I30" s="9"/>
      <c r="J30" s="9"/>
      <c r="K30" s="9"/>
      <c r="L30" s="9"/>
      <c r="M30" s="9"/>
      <c r="N30" s="9"/>
      <c r="O30" s="8"/>
      <c r="P30" s="8"/>
      <c r="Q30" s="8"/>
    </row>
    <row r="31" spans="1:17" ht="61.5" customHeight="1" hidden="1">
      <c r="A31" s="101"/>
      <c r="B31" s="90" t="s">
        <v>8</v>
      </c>
      <c r="C31" s="19" t="s">
        <v>22</v>
      </c>
      <c r="D31" s="9"/>
      <c r="E31" s="9"/>
      <c r="F31" s="9"/>
      <c r="G31" s="9"/>
      <c r="H31" s="9"/>
      <c r="I31" s="9"/>
      <c r="J31" s="9"/>
      <c r="K31" s="9"/>
      <c r="L31" s="9"/>
      <c r="M31" s="9"/>
      <c r="N31" s="9"/>
      <c r="O31" s="8"/>
      <c r="P31" s="8"/>
      <c r="Q31" s="8"/>
    </row>
    <row r="32" spans="1:17" ht="61.5" customHeight="1" hidden="1">
      <c r="A32" s="101"/>
      <c r="B32" s="91"/>
      <c r="C32" s="19" t="s">
        <v>23</v>
      </c>
      <c r="D32" s="9"/>
      <c r="E32" s="9"/>
      <c r="F32" s="9"/>
      <c r="G32" s="9"/>
      <c r="H32" s="9"/>
      <c r="I32" s="9"/>
      <c r="J32" s="9"/>
      <c r="K32" s="9"/>
      <c r="L32" s="9"/>
      <c r="M32" s="9"/>
      <c r="N32" s="9"/>
      <c r="O32" s="8"/>
      <c r="P32" s="8"/>
      <c r="Q32" s="8"/>
    </row>
    <row r="33" spans="1:17" ht="61.5" customHeight="1" hidden="1">
      <c r="A33" s="101"/>
      <c r="B33" s="91"/>
      <c r="C33" s="19" t="s">
        <v>24</v>
      </c>
      <c r="D33" s="9"/>
      <c r="E33" s="9"/>
      <c r="F33" s="9"/>
      <c r="G33" s="9"/>
      <c r="H33" s="9"/>
      <c r="I33" s="9"/>
      <c r="J33" s="9"/>
      <c r="K33" s="9"/>
      <c r="L33" s="9"/>
      <c r="M33" s="9"/>
      <c r="N33" s="9"/>
      <c r="O33" s="8"/>
      <c r="P33" s="8"/>
      <c r="Q33" s="8"/>
    </row>
    <row r="34" spans="1:17" ht="61.5" customHeight="1" hidden="1">
      <c r="A34" s="101"/>
      <c r="B34" s="91"/>
      <c r="C34" s="19" t="s">
        <v>25</v>
      </c>
      <c r="D34" s="9"/>
      <c r="E34" s="9"/>
      <c r="F34" s="9"/>
      <c r="G34" s="9"/>
      <c r="H34" s="9"/>
      <c r="I34" s="9"/>
      <c r="J34" s="9"/>
      <c r="K34" s="9"/>
      <c r="L34" s="9"/>
      <c r="M34" s="9"/>
      <c r="N34" s="9"/>
      <c r="O34" s="8"/>
      <c r="P34" s="8"/>
      <c r="Q34" s="8"/>
    </row>
    <row r="35" spans="1:17" ht="61.5" customHeight="1" hidden="1">
      <c r="A35" s="101"/>
      <c r="B35" s="91"/>
      <c r="C35" s="19" t="s">
        <v>26</v>
      </c>
      <c r="D35" s="9"/>
      <c r="E35" s="9"/>
      <c r="F35" s="9"/>
      <c r="G35" s="9"/>
      <c r="H35" s="9"/>
      <c r="I35" s="9"/>
      <c r="J35" s="9"/>
      <c r="K35" s="9"/>
      <c r="L35" s="9"/>
      <c r="M35" s="9"/>
      <c r="N35" s="9"/>
      <c r="O35" s="8"/>
      <c r="P35" s="8"/>
      <c r="Q35" s="8"/>
    </row>
    <row r="36" spans="1:17" ht="61.5" customHeight="1" hidden="1">
      <c r="A36" s="101"/>
      <c r="B36" s="91"/>
      <c r="C36" s="19" t="s">
        <v>27</v>
      </c>
      <c r="D36" s="9"/>
      <c r="E36" s="9"/>
      <c r="F36" s="9"/>
      <c r="G36" s="9"/>
      <c r="H36" s="9"/>
      <c r="I36" s="9"/>
      <c r="J36" s="9"/>
      <c r="K36" s="9"/>
      <c r="L36" s="9"/>
      <c r="M36" s="9"/>
      <c r="N36" s="9"/>
      <c r="O36" s="8"/>
      <c r="P36" s="8"/>
      <c r="Q36" s="8"/>
    </row>
    <row r="37" spans="1:17" ht="61.5" customHeight="1" hidden="1">
      <c r="A37" s="101"/>
      <c r="B37" s="91"/>
      <c r="C37" s="19" t="s">
        <v>28</v>
      </c>
      <c r="D37" s="9"/>
      <c r="E37" s="9"/>
      <c r="F37" s="9"/>
      <c r="G37" s="9"/>
      <c r="H37" s="9"/>
      <c r="I37" s="9"/>
      <c r="J37" s="9"/>
      <c r="K37" s="9"/>
      <c r="L37" s="9"/>
      <c r="M37" s="9"/>
      <c r="N37" s="9"/>
      <c r="O37" s="8"/>
      <c r="P37" s="8"/>
      <c r="Q37" s="8"/>
    </row>
    <row r="38" spans="1:17" ht="61.5" customHeight="1" hidden="1">
      <c r="A38" s="101"/>
      <c r="B38" s="91"/>
      <c r="C38" s="19" t="s">
        <v>29</v>
      </c>
      <c r="D38" s="9"/>
      <c r="E38" s="9"/>
      <c r="F38" s="9"/>
      <c r="G38" s="9"/>
      <c r="H38" s="9"/>
      <c r="I38" s="9"/>
      <c r="J38" s="9"/>
      <c r="K38" s="9"/>
      <c r="L38" s="9"/>
      <c r="M38" s="9"/>
      <c r="N38" s="9"/>
      <c r="O38" s="8"/>
      <c r="P38" s="8"/>
      <c r="Q38" s="8"/>
    </row>
    <row r="39" spans="1:17" ht="61.5" customHeight="1" hidden="1">
      <c r="A39" s="101"/>
      <c r="B39" s="92"/>
      <c r="C39" s="19"/>
      <c r="D39" s="9"/>
      <c r="E39" s="9"/>
      <c r="F39" s="9"/>
      <c r="G39" s="9"/>
      <c r="H39" s="9"/>
      <c r="I39" s="9"/>
      <c r="J39" s="9"/>
      <c r="K39" s="9"/>
      <c r="L39" s="9"/>
      <c r="M39" s="9"/>
      <c r="N39" s="9"/>
      <c r="O39" s="8"/>
      <c r="P39" s="8"/>
      <c r="Q39" s="8"/>
    </row>
    <row r="40" spans="1:17" ht="61.5" customHeight="1" hidden="1">
      <c r="A40" s="101"/>
      <c r="B40" s="90" t="s">
        <v>9</v>
      </c>
      <c r="C40" s="19" t="s">
        <v>22</v>
      </c>
      <c r="D40" s="9"/>
      <c r="E40" s="9"/>
      <c r="F40" s="9"/>
      <c r="G40" s="9"/>
      <c r="H40" s="9"/>
      <c r="I40" s="9"/>
      <c r="J40" s="9"/>
      <c r="K40" s="9"/>
      <c r="L40" s="9"/>
      <c r="M40" s="9"/>
      <c r="N40" s="9"/>
      <c r="O40" s="8"/>
      <c r="P40" s="8"/>
      <c r="Q40" s="8"/>
    </row>
    <row r="41" spans="1:17" ht="61.5" customHeight="1" hidden="1">
      <c r="A41" s="101"/>
      <c r="B41" s="91"/>
      <c r="C41" s="19" t="s">
        <v>23</v>
      </c>
      <c r="D41" s="9"/>
      <c r="E41" s="9"/>
      <c r="F41" s="9"/>
      <c r="G41" s="9"/>
      <c r="H41" s="9"/>
      <c r="I41" s="9"/>
      <c r="J41" s="9"/>
      <c r="K41" s="9"/>
      <c r="L41" s="9"/>
      <c r="M41" s="9"/>
      <c r="N41" s="9"/>
      <c r="O41" s="8"/>
      <c r="P41" s="8"/>
      <c r="Q41" s="8"/>
    </row>
    <row r="42" spans="1:17" ht="61.5" customHeight="1" hidden="1">
      <c r="A42" s="101"/>
      <c r="B42" s="91"/>
      <c r="C42" s="19" t="s">
        <v>24</v>
      </c>
      <c r="D42" s="9"/>
      <c r="E42" s="9"/>
      <c r="F42" s="9"/>
      <c r="G42" s="9"/>
      <c r="H42" s="9"/>
      <c r="I42" s="9"/>
      <c r="J42" s="9"/>
      <c r="K42" s="9"/>
      <c r="L42" s="9"/>
      <c r="M42" s="9"/>
      <c r="N42" s="9"/>
      <c r="O42" s="8"/>
      <c r="P42" s="8"/>
      <c r="Q42" s="8"/>
    </row>
    <row r="43" spans="1:17" ht="61.5" customHeight="1" hidden="1">
      <c r="A43" s="101"/>
      <c r="B43" s="91"/>
      <c r="C43" s="19" t="s">
        <v>25</v>
      </c>
      <c r="D43" s="9"/>
      <c r="E43" s="9"/>
      <c r="F43" s="9"/>
      <c r="G43" s="9"/>
      <c r="H43" s="9"/>
      <c r="I43" s="9"/>
      <c r="J43" s="9"/>
      <c r="K43" s="9"/>
      <c r="L43" s="9"/>
      <c r="M43" s="9"/>
      <c r="N43" s="9"/>
      <c r="O43" s="8"/>
      <c r="P43" s="8"/>
      <c r="Q43" s="8"/>
    </row>
    <row r="44" spans="1:17" ht="61.5" customHeight="1" hidden="1">
      <c r="A44" s="101"/>
      <c r="B44" s="91"/>
      <c r="C44" s="19" t="s">
        <v>26</v>
      </c>
      <c r="D44" s="9"/>
      <c r="E44" s="9"/>
      <c r="F44" s="9"/>
      <c r="G44" s="9"/>
      <c r="H44" s="9"/>
      <c r="I44" s="9"/>
      <c r="J44" s="9"/>
      <c r="K44" s="9"/>
      <c r="L44" s="9"/>
      <c r="M44" s="9"/>
      <c r="N44" s="9"/>
      <c r="O44" s="8"/>
      <c r="P44" s="8"/>
      <c r="Q44" s="8"/>
    </row>
    <row r="45" spans="1:17" ht="61.5" customHeight="1" hidden="1">
      <c r="A45" s="101"/>
      <c r="B45" s="91"/>
      <c r="C45" s="19" t="s">
        <v>27</v>
      </c>
      <c r="D45" s="9"/>
      <c r="E45" s="9"/>
      <c r="F45" s="9"/>
      <c r="G45" s="9"/>
      <c r="H45" s="9"/>
      <c r="I45" s="9"/>
      <c r="J45" s="9"/>
      <c r="K45" s="9"/>
      <c r="L45" s="9"/>
      <c r="M45" s="9"/>
      <c r="N45" s="9"/>
      <c r="O45" s="8"/>
      <c r="P45" s="8"/>
      <c r="Q45" s="8"/>
    </row>
    <row r="46" spans="1:17" ht="61.5" customHeight="1" hidden="1">
      <c r="A46" s="101"/>
      <c r="B46" s="91"/>
      <c r="C46" s="19" t="s">
        <v>28</v>
      </c>
      <c r="D46" s="9"/>
      <c r="E46" s="9"/>
      <c r="F46" s="9"/>
      <c r="G46" s="9"/>
      <c r="H46" s="9"/>
      <c r="I46" s="9"/>
      <c r="J46" s="9"/>
      <c r="K46" s="9"/>
      <c r="L46" s="9"/>
      <c r="M46" s="9"/>
      <c r="N46" s="9"/>
      <c r="O46" s="8"/>
      <c r="P46" s="8"/>
      <c r="Q46" s="8"/>
    </row>
    <row r="47" spans="1:17" ht="61.5" customHeight="1" hidden="1">
      <c r="A47" s="101"/>
      <c r="B47" s="91"/>
      <c r="C47" s="19" t="s">
        <v>29</v>
      </c>
      <c r="D47" s="9"/>
      <c r="E47" s="9"/>
      <c r="F47" s="9"/>
      <c r="G47" s="9"/>
      <c r="H47" s="9"/>
      <c r="I47" s="9"/>
      <c r="J47" s="9"/>
      <c r="K47" s="9"/>
      <c r="L47" s="9"/>
      <c r="M47" s="9"/>
      <c r="N47" s="9"/>
      <c r="O47" s="8"/>
      <c r="P47" s="8"/>
      <c r="Q47" s="8"/>
    </row>
    <row r="48" spans="1:17" ht="61.5" customHeight="1" hidden="1">
      <c r="A48" s="101"/>
      <c r="B48" s="91"/>
      <c r="C48" s="15"/>
      <c r="D48" s="9"/>
      <c r="E48" s="9"/>
      <c r="F48" s="9"/>
      <c r="G48" s="9"/>
      <c r="H48" s="9"/>
      <c r="I48" s="9"/>
      <c r="J48" s="9"/>
      <c r="K48" s="9"/>
      <c r="L48" s="9"/>
      <c r="M48" s="9"/>
      <c r="N48" s="9"/>
      <c r="O48" s="8"/>
      <c r="P48" s="8"/>
      <c r="Q48" s="8"/>
    </row>
    <row r="49" spans="1:17" ht="15" hidden="1">
      <c r="A49" s="12"/>
      <c r="B49" s="14" t="s">
        <v>5</v>
      </c>
      <c r="C49" s="14"/>
      <c r="D49" s="14">
        <f>SUM(D23:D48)</f>
        <v>0</v>
      </c>
      <c r="E49" s="14"/>
      <c r="F49" s="14"/>
      <c r="G49" s="14"/>
      <c r="H49" s="14"/>
      <c r="I49" s="14"/>
      <c r="J49" s="14"/>
      <c r="K49" s="14"/>
      <c r="L49" s="14"/>
      <c r="M49" s="14">
        <f>SUM(M23:M48)</f>
        <v>0</v>
      </c>
      <c r="N49" s="14">
        <f>SUM(N23:N48)</f>
        <v>0</v>
      </c>
      <c r="O49" s="8"/>
      <c r="P49" s="8"/>
      <c r="Q49" s="8"/>
    </row>
    <row r="50" spans="1:17" ht="61.5" customHeight="1" hidden="1">
      <c r="A50" s="30" t="s">
        <v>17</v>
      </c>
      <c r="B50" s="90" t="s">
        <v>7</v>
      </c>
      <c r="C50" s="15"/>
      <c r="D50" s="9"/>
      <c r="E50" s="9"/>
      <c r="F50" s="9"/>
      <c r="G50" s="9"/>
      <c r="H50" s="9"/>
      <c r="I50" s="9"/>
      <c r="J50" s="9"/>
      <c r="K50" s="9"/>
      <c r="L50" s="9"/>
      <c r="M50" s="9"/>
      <c r="N50" s="9"/>
      <c r="O50" s="8"/>
      <c r="P50" s="8"/>
      <c r="Q50" s="8"/>
    </row>
    <row r="51" spans="1:17" ht="61.5" customHeight="1" hidden="1">
      <c r="A51" s="30"/>
      <c r="B51" s="91"/>
      <c r="C51" s="15"/>
      <c r="D51" s="9"/>
      <c r="E51" s="9"/>
      <c r="F51" s="9"/>
      <c r="G51" s="9"/>
      <c r="H51" s="9"/>
      <c r="I51" s="9"/>
      <c r="J51" s="9"/>
      <c r="K51" s="9"/>
      <c r="L51" s="9"/>
      <c r="M51" s="9"/>
      <c r="N51" s="9"/>
      <c r="O51" s="8"/>
      <c r="P51" s="8"/>
      <c r="Q51" s="8"/>
    </row>
    <row r="52" spans="1:17" ht="61.5" customHeight="1" hidden="1">
      <c r="A52" s="30"/>
      <c r="B52" s="91"/>
      <c r="C52" s="15"/>
      <c r="D52" s="9"/>
      <c r="E52" s="9"/>
      <c r="F52" s="9"/>
      <c r="G52" s="9"/>
      <c r="H52" s="9"/>
      <c r="I52" s="9"/>
      <c r="J52" s="9"/>
      <c r="K52" s="9"/>
      <c r="L52" s="9"/>
      <c r="M52" s="9"/>
      <c r="N52" s="9"/>
      <c r="O52" s="8"/>
      <c r="P52" s="8"/>
      <c r="Q52" s="8"/>
    </row>
    <row r="53" spans="1:17" ht="61.5" customHeight="1" hidden="1">
      <c r="A53" s="30"/>
      <c r="B53" s="91"/>
      <c r="C53" s="15"/>
      <c r="D53" s="9"/>
      <c r="E53" s="9"/>
      <c r="F53" s="9"/>
      <c r="G53" s="9"/>
      <c r="H53" s="9"/>
      <c r="I53" s="9"/>
      <c r="J53" s="9"/>
      <c r="K53" s="9"/>
      <c r="L53" s="9"/>
      <c r="M53" s="9"/>
      <c r="N53" s="9"/>
      <c r="O53" s="8"/>
      <c r="P53" s="8"/>
      <c r="Q53" s="8"/>
    </row>
    <row r="54" spans="1:17" ht="61.5" customHeight="1" hidden="1">
      <c r="A54" s="30"/>
      <c r="B54" s="91"/>
      <c r="C54" s="15"/>
      <c r="D54" s="9"/>
      <c r="E54" s="9"/>
      <c r="F54" s="9"/>
      <c r="G54" s="9"/>
      <c r="H54" s="9"/>
      <c r="I54" s="9"/>
      <c r="J54" s="9"/>
      <c r="K54" s="9"/>
      <c r="L54" s="9"/>
      <c r="M54" s="9"/>
      <c r="N54" s="9"/>
      <c r="O54" s="8"/>
      <c r="P54" s="8"/>
      <c r="Q54" s="8"/>
    </row>
    <row r="55" spans="1:17" ht="61.5" customHeight="1" hidden="1">
      <c r="A55" s="30"/>
      <c r="B55" s="91"/>
      <c r="C55" s="15"/>
      <c r="D55" s="9"/>
      <c r="E55" s="9"/>
      <c r="F55" s="9"/>
      <c r="G55" s="9"/>
      <c r="H55" s="9"/>
      <c r="I55" s="9"/>
      <c r="J55" s="9"/>
      <c r="K55" s="9"/>
      <c r="L55" s="9"/>
      <c r="M55" s="9"/>
      <c r="N55" s="9"/>
      <c r="O55" s="8"/>
      <c r="P55" s="8"/>
      <c r="Q55" s="8"/>
    </row>
    <row r="56" spans="1:17" ht="61.5" customHeight="1" hidden="1">
      <c r="A56" s="30"/>
      <c r="B56" s="91"/>
      <c r="C56" s="15"/>
      <c r="D56" s="9"/>
      <c r="E56" s="9"/>
      <c r="F56" s="9"/>
      <c r="G56" s="9"/>
      <c r="H56" s="9"/>
      <c r="I56" s="9"/>
      <c r="J56" s="9"/>
      <c r="K56" s="9"/>
      <c r="L56" s="9"/>
      <c r="M56" s="9"/>
      <c r="N56" s="9"/>
      <c r="O56" s="8"/>
      <c r="P56" s="8"/>
      <c r="Q56" s="8"/>
    </row>
    <row r="57" spans="1:17" ht="61.5" customHeight="1" hidden="1">
      <c r="A57" s="30"/>
      <c r="B57" s="91"/>
      <c r="C57" s="15"/>
      <c r="D57" s="9"/>
      <c r="E57" s="9"/>
      <c r="F57" s="9"/>
      <c r="G57" s="9"/>
      <c r="H57" s="9"/>
      <c r="I57" s="9"/>
      <c r="J57" s="9"/>
      <c r="K57" s="9"/>
      <c r="L57" s="9"/>
      <c r="M57" s="9"/>
      <c r="N57" s="9"/>
      <c r="O57" s="8"/>
      <c r="P57" s="8"/>
      <c r="Q57" s="8"/>
    </row>
    <row r="58" spans="1:17" ht="61.5" customHeight="1" hidden="1">
      <c r="A58" s="30"/>
      <c r="B58" s="91"/>
      <c r="C58" s="15"/>
      <c r="D58" s="9"/>
      <c r="E58" s="9"/>
      <c r="F58" s="9"/>
      <c r="G58" s="9"/>
      <c r="H58" s="9"/>
      <c r="I58" s="9"/>
      <c r="J58" s="9"/>
      <c r="K58" s="9"/>
      <c r="L58" s="9"/>
      <c r="M58" s="9"/>
      <c r="N58" s="9"/>
      <c r="O58" s="8"/>
      <c r="P58" s="8"/>
      <c r="Q58" s="8"/>
    </row>
    <row r="59" spans="1:17" ht="61.5" customHeight="1" hidden="1">
      <c r="A59" s="30"/>
      <c r="B59" s="91"/>
      <c r="C59" s="15"/>
      <c r="D59" s="9"/>
      <c r="E59" s="9"/>
      <c r="F59" s="9"/>
      <c r="G59" s="9"/>
      <c r="H59" s="9"/>
      <c r="I59" s="9"/>
      <c r="J59" s="9"/>
      <c r="K59" s="9"/>
      <c r="L59" s="9"/>
      <c r="M59" s="9"/>
      <c r="N59" s="9"/>
      <c r="O59" s="8"/>
      <c r="P59" s="8"/>
      <c r="Q59" s="8"/>
    </row>
    <row r="60" spans="1:17" ht="61.5" customHeight="1" hidden="1">
      <c r="A60" s="30"/>
      <c r="B60" s="92"/>
      <c r="C60" s="15"/>
      <c r="D60" s="9"/>
      <c r="E60" s="9"/>
      <c r="F60" s="9"/>
      <c r="G60" s="9"/>
      <c r="H60" s="9"/>
      <c r="I60" s="9"/>
      <c r="J60" s="9"/>
      <c r="K60" s="9"/>
      <c r="L60" s="9"/>
      <c r="M60" s="9"/>
      <c r="N60" s="9"/>
      <c r="O60" s="8"/>
      <c r="P60" s="8"/>
      <c r="Q60" s="8"/>
    </row>
    <row r="61" spans="1:17" ht="61.5" customHeight="1" hidden="1">
      <c r="A61" s="30"/>
      <c r="B61" s="90" t="s">
        <v>8</v>
      </c>
      <c r="C61" s="15"/>
      <c r="D61" s="9"/>
      <c r="E61" s="9"/>
      <c r="F61" s="9"/>
      <c r="G61" s="9"/>
      <c r="H61" s="9"/>
      <c r="I61" s="9"/>
      <c r="J61" s="9"/>
      <c r="K61" s="9"/>
      <c r="L61" s="9"/>
      <c r="M61" s="9"/>
      <c r="N61" s="9"/>
      <c r="O61" s="8"/>
      <c r="P61" s="8"/>
      <c r="Q61" s="8"/>
    </row>
    <row r="62" spans="1:17" ht="61.5" customHeight="1" hidden="1">
      <c r="A62" s="30"/>
      <c r="B62" s="91"/>
      <c r="C62" s="15"/>
      <c r="D62" s="9"/>
      <c r="E62" s="9"/>
      <c r="F62" s="9"/>
      <c r="G62" s="9"/>
      <c r="H62" s="9"/>
      <c r="I62" s="9"/>
      <c r="J62" s="9"/>
      <c r="K62" s="9"/>
      <c r="L62" s="9"/>
      <c r="M62" s="9"/>
      <c r="N62" s="9"/>
      <c r="O62" s="8"/>
      <c r="P62" s="8"/>
      <c r="Q62" s="8"/>
    </row>
    <row r="63" spans="1:17" ht="61.5" customHeight="1" hidden="1">
      <c r="A63" s="30"/>
      <c r="B63" s="91"/>
      <c r="C63" s="15"/>
      <c r="D63" s="9"/>
      <c r="E63" s="9"/>
      <c r="F63" s="9"/>
      <c r="G63" s="9"/>
      <c r="H63" s="9"/>
      <c r="I63" s="9"/>
      <c r="J63" s="9"/>
      <c r="K63" s="9"/>
      <c r="L63" s="9"/>
      <c r="M63" s="9"/>
      <c r="N63" s="9"/>
      <c r="O63" s="8"/>
      <c r="P63" s="8"/>
      <c r="Q63" s="8"/>
    </row>
    <row r="64" spans="1:17" ht="61.5" customHeight="1" hidden="1">
      <c r="A64" s="30"/>
      <c r="B64" s="91"/>
      <c r="C64" s="15"/>
      <c r="D64" s="9"/>
      <c r="E64" s="9"/>
      <c r="F64" s="9"/>
      <c r="G64" s="9"/>
      <c r="H64" s="9"/>
      <c r="I64" s="9"/>
      <c r="J64" s="9"/>
      <c r="K64" s="9"/>
      <c r="L64" s="9"/>
      <c r="M64" s="9"/>
      <c r="N64" s="9"/>
      <c r="O64" s="8"/>
      <c r="P64" s="8"/>
      <c r="Q64" s="8"/>
    </row>
    <row r="65" spans="1:17" ht="61.5" customHeight="1" hidden="1">
      <c r="A65" s="30"/>
      <c r="B65" s="91"/>
      <c r="C65" s="15"/>
      <c r="D65" s="9"/>
      <c r="E65" s="9"/>
      <c r="F65" s="9"/>
      <c r="G65" s="9"/>
      <c r="H65" s="9"/>
      <c r="I65" s="9"/>
      <c r="J65" s="9"/>
      <c r="K65" s="9"/>
      <c r="L65" s="9"/>
      <c r="M65" s="9"/>
      <c r="N65" s="9"/>
      <c r="O65" s="8"/>
      <c r="P65" s="8"/>
      <c r="Q65" s="8"/>
    </row>
    <row r="66" spans="1:17" ht="61.5" customHeight="1" hidden="1">
      <c r="A66" s="30"/>
      <c r="B66" s="91"/>
      <c r="C66" s="15"/>
      <c r="D66" s="9"/>
      <c r="E66" s="9"/>
      <c r="F66" s="9"/>
      <c r="G66" s="9"/>
      <c r="H66" s="9"/>
      <c r="I66" s="9"/>
      <c r="J66" s="9"/>
      <c r="K66" s="9"/>
      <c r="L66" s="9"/>
      <c r="M66" s="9"/>
      <c r="N66" s="9"/>
      <c r="O66" s="8"/>
      <c r="P66" s="8"/>
      <c r="Q66" s="8"/>
    </row>
    <row r="67" spans="1:17" ht="61.5" customHeight="1" hidden="1">
      <c r="A67" s="30"/>
      <c r="B67" s="91"/>
      <c r="C67" s="15"/>
      <c r="D67" s="9"/>
      <c r="E67" s="9"/>
      <c r="F67" s="9"/>
      <c r="G67" s="9"/>
      <c r="H67" s="9"/>
      <c r="I67" s="9"/>
      <c r="J67" s="9"/>
      <c r="K67" s="9"/>
      <c r="L67" s="9"/>
      <c r="M67" s="9"/>
      <c r="N67" s="9"/>
      <c r="O67" s="8"/>
      <c r="P67" s="8"/>
      <c r="Q67" s="8"/>
    </row>
    <row r="68" spans="1:17" ht="61.5" customHeight="1" hidden="1">
      <c r="A68" s="30"/>
      <c r="B68" s="91"/>
      <c r="C68" s="15"/>
      <c r="D68" s="9"/>
      <c r="E68" s="9"/>
      <c r="F68" s="9"/>
      <c r="G68" s="9"/>
      <c r="H68" s="9"/>
      <c r="I68" s="9"/>
      <c r="J68" s="9"/>
      <c r="K68" s="9"/>
      <c r="L68" s="9"/>
      <c r="M68" s="9"/>
      <c r="N68" s="9"/>
      <c r="O68" s="8"/>
      <c r="P68" s="8"/>
      <c r="Q68" s="8"/>
    </row>
    <row r="69" spans="1:17" ht="61.5" customHeight="1" hidden="1">
      <c r="A69" s="30"/>
      <c r="B69" s="91"/>
      <c r="C69" s="15"/>
      <c r="D69" s="9"/>
      <c r="E69" s="9"/>
      <c r="F69" s="9"/>
      <c r="G69" s="9"/>
      <c r="H69" s="9"/>
      <c r="I69" s="9"/>
      <c r="J69" s="9"/>
      <c r="K69" s="9"/>
      <c r="L69" s="9"/>
      <c r="M69" s="9"/>
      <c r="N69" s="9"/>
      <c r="O69" s="8"/>
      <c r="P69" s="8"/>
      <c r="Q69" s="8"/>
    </row>
    <row r="70" spans="1:17" ht="61.5" customHeight="1" hidden="1">
      <c r="A70" s="30"/>
      <c r="B70" s="91"/>
      <c r="C70" s="15"/>
      <c r="D70" s="9"/>
      <c r="E70" s="9"/>
      <c r="F70" s="9"/>
      <c r="G70" s="9"/>
      <c r="H70" s="9"/>
      <c r="I70" s="9"/>
      <c r="J70" s="9"/>
      <c r="K70" s="9"/>
      <c r="L70" s="9"/>
      <c r="M70" s="9"/>
      <c r="N70" s="9"/>
      <c r="O70" s="8"/>
      <c r="P70" s="8"/>
      <c r="Q70" s="8"/>
    </row>
    <row r="71" spans="1:17" ht="61.5" customHeight="1" hidden="1">
      <c r="A71" s="30"/>
      <c r="B71" s="91"/>
      <c r="C71" s="15"/>
      <c r="D71" s="9"/>
      <c r="E71" s="9"/>
      <c r="F71" s="9"/>
      <c r="G71" s="9"/>
      <c r="H71" s="9"/>
      <c r="I71" s="9"/>
      <c r="J71" s="9"/>
      <c r="K71" s="9"/>
      <c r="L71" s="9"/>
      <c r="M71" s="9"/>
      <c r="N71" s="9"/>
      <c r="O71" s="8"/>
      <c r="P71" s="8"/>
      <c r="Q71" s="8"/>
    </row>
    <row r="72" spans="1:17" ht="61.5" customHeight="1" hidden="1">
      <c r="A72" s="30"/>
      <c r="B72" s="91"/>
      <c r="C72" s="15"/>
      <c r="D72" s="9"/>
      <c r="E72" s="9"/>
      <c r="F72" s="9"/>
      <c r="G72" s="9"/>
      <c r="H72" s="9"/>
      <c r="I72" s="9"/>
      <c r="J72" s="9"/>
      <c r="K72" s="9"/>
      <c r="L72" s="9"/>
      <c r="M72" s="9"/>
      <c r="N72" s="9"/>
      <c r="O72" s="8"/>
      <c r="P72" s="8"/>
      <c r="Q72" s="8"/>
    </row>
    <row r="73" spans="1:17" ht="61.5" customHeight="1" hidden="1">
      <c r="A73" s="30"/>
      <c r="B73" s="91"/>
      <c r="C73" s="15"/>
      <c r="D73" s="9"/>
      <c r="E73" s="9"/>
      <c r="F73" s="9"/>
      <c r="G73" s="9"/>
      <c r="H73" s="9"/>
      <c r="I73" s="9"/>
      <c r="J73" s="9"/>
      <c r="K73" s="9"/>
      <c r="L73" s="9"/>
      <c r="M73" s="9"/>
      <c r="N73" s="9"/>
      <c r="O73" s="8"/>
      <c r="P73" s="8"/>
      <c r="Q73" s="8"/>
    </row>
    <row r="74" spans="1:17" ht="61.5" customHeight="1" hidden="1">
      <c r="A74" s="30"/>
      <c r="B74" s="91"/>
      <c r="C74" s="15"/>
      <c r="D74" s="9"/>
      <c r="E74" s="9"/>
      <c r="F74" s="9"/>
      <c r="G74" s="9"/>
      <c r="H74" s="9"/>
      <c r="I74" s="9"/>
      <c r="J74" s="9"/>
      <c r="K74" s="9"/>
      <c r="L74" s="9"/>
      <c r="M74" s="9"/>
      <c r="N74" s="9"/>
      <c r="O74" s="8"/>
      <c r="P74" s="8"/>
      <c r="Q74" s="8"/>
    </row>
    <row r="75" spans="1:17" ht="61.5" customHeight="1" hidden="1">
      <c r="A75" s="30"/>
      <c r="B75" s="92"/>
      <c r="C75" s="15"/>
      <c r="D75" s="9"/>
      <c r="E75" s="9"/>
      <c r="F75" s="9"/>
      <c r="G75" s="9"/>
      <c r="H75" s="9"/>
      <c r="I75" s="9"/>
      <c r="J75" s="9"/>
      <c r="K75" s="9"/>
      <c r="L75" s="9"/>
      <c r="M75" s="9"/>
      <c r="N75" s="9"/>
      <c r="O75" s="8"/>
      <c r="P75" s="8"/>
      <c r="Q75" s="8"/>
    </row>
    <row r="76" spans="1:17" ht="61.5" customHeight="1" hidden="1">
      <c r="A76" s="30"/>
      <c r="B76" s="24" t="s">
        <v>39</v>
      </c>
      <c r="C76" s="25"/>
      <c r="D76" s="26"/>
      <c r="E76" s="9"/>
      <c r="F76" s="9"/>
      <c r="G76" s="9"/>
      <c r="H76" s="9"/>
      <c r="I76" s="9"/>
      <c r="J76" s="9"/>
      <c r="K76" s="9"/>
      <c r="L76" s="9"/>
      <c r="M76" s="9"/>
      <c r="N76" s="9"/>
      <c r="O76" s="8"/>
      <c r="P76" s="8"/>
      <c r="Q76" s="8"/>
    </row>
    <row r="77" spans="1:17" ht="61.5" customHeight="1" hidden="1">
      <c r="A77" s="30"/>
      <c r="B77" s="27"/>
      <c r="C77" s="28"/>
      <c r="D77" s="29"/>
      <c r="E77" s="9"/>
      <c r="F77" s="9"/>
      <c r="G77" s="9"/>
      <c r="H77" s="9"/>
      <c r="I77" s="9"/>
      <c r="J77" s="9"/>
      <c r="K77" s="9"/>
      <c r="L77" s="9"/>
      <c r="M77" s="9"/>
      <c r="N77" s="9"/>
      <c r="O77" s="8"/>
      <c r="P77" s="8"/>
      <c r="Q77" s="8"/>
    </row>
    <row r="78" spans="1:17" ht="61.5" customHeight="1" hidden="1">
      <c r="A78" s="30"/>
      <c r="B78" s="27"/>
      <c r="C78" s="28"/>
      <c r="D78" s="29"/>
      <c r="E78" s="9"/>
      <c r="F78" s="9"/>
      <c r="G78" s="9"/>
      <c r="H78" s="9"/>
      <c r="I78" s="9"/>
      <c r="J78" s="9"/>
      <c r="K78" s="9"/>
      <c r="L78" s="9"/>
      <c r="M78" s="9"/>
      <c r="N78" s="9"/>
      <c r="O78" s="8"/>
      <c r="P78" s="8"/>
      <c r="Q78" s="8"/>
    </row>
    <row r="79" spans="1:17" ht="61.5" customHeight="1" hidden="1">
      <c r="A79" s="30"/>
      <c r="B79" s="27"/>
      <c r="C79" s="28"/>
      <c r="D79" s="29"/>
      <c r="E79" s="9"/>
      <c r="F79" s="9"/>
      <c r="G79" s="9"/>
      <c r="H79" s="9"/>
      <c r="I79" s="9"/>
      <c r="J79" s="9"/>
      <c r="K79" s="9"/>
      <c r="L79" s="9"/>
      <c r="M79" s="9"/>
      <c r="N79" s="9"/>
      <c r="O79" s="8"/>
      <c r="P79" s="8"/>
      <c r="Q79" s="8"/>
    </row>
    <row r="80" spans="1:17" ht="61.5" customHeight="1" hidden="1">
      <c r="A80" s="30"/>
      <c r="B80" s="27"/>
      <c r="C80" s="28"/>
      <c r="D80" s="29"/>
      <c r="E80" s="9"/>
      <c r="F80" s="9"/>
      <c r="G80" s="9"/>
      <c r="H80" s="9"/>
      <c r="I80" s="9"/>
      <c r="J80" s="9"/>
      <c r="K80" s="9"/>
      <c r="L80" s="9"/>
      <c r="M80" s="9"/>
      <c r="N80" s="9"/>
      <c r="O80" s="8"/>
      <c r="P80" s="8"/>
      <c r="Q80" s="8"/>
    </row>
    <row r="81" spans="1:17" ht="61.5" customHeight="1" hidden="1">
      <c r="A81" s="30"/>
      <c r="B81" s="27"/>
      <c r="C81" s="28"/>
      <c r="D81" s="29"/>
      <c r="E81" s="9"/>
      <c r="F81" s="9"/>
      <c r="G81" s="9"/>
      <c r="H81" s="9"/>
      <c r="I81" s="9"/>
      <c r="J81" s="9"/>
      <c r="K81" s="9"/>
      <c r="L81" s="9"/>
      <c r="M81" s="9"/>
      <c r="N81" s="9"/>
      <c r="O81" s="8"/>
      <c r="P81" s="8"/>
      <c r="Q81" s="8"/>
    </row>
    <row r="82" spans="1:17" ht="61.5" customHeight="1" hidden="1">
      <c r="A82" s="30"/>
      <c r="B82" s="27"/>
      <c r="C82" s="28"/>
      <c r="D82" s="29"/>
      <c r="E82" s="9"/>
      <c r="F82" s="9"/>
      <c r="G82" s="9"/>
      <c r="H82" s="9"/>
      <c r="I82" s="9"/>
      <c r="J82" s="9"/>
      <c r="K82" s="9"/>
      <c r="L82" s="9"/>
      <c r="M82" s="9"/>
      <c r="N82" s="9"/>
      <c r="O82" s="8"/>
      <c r="P82" s="8"/>
      <c r="Q82" s="8"/>
    </row>
    <row r="83" spans="1:17" ht="61.5" customHeight="1" hidden="1">
      <c r="A83" s="30"/>
      <c r="B83" s="27"/>
      <c r="C83" s="28"/>
      <c r="D83" s="29"/>
      <c r="E83" s="9"/>
      <c r="F83" s="9"/>
      <c r="G83" s="9"/>
      <c r="H83" s="9"/>
      <c r="I83" s="9"/>
      <c r="J83" s="9"/>
      <c r="K83" s="9"/>
      <c r="L83" s="9"/>
      <c r="M83" s="9"/>
      <c r="N83" s="9"/>
      <c r="O83" s="8"/>
      <c r="P83" s="8"/>
      <c r="Q83" s="8"/>
    </row>
    <row r="84" spans="1:17" ht="61.5" customHeight="1" hidden="1">
      <c r="A84" s="30"/>
      <c r="B84" s="27"/>
      <c r="C84" s="28"/>
      <c r="D84" s="29"/>
      <c r="E84" s="9"/>
      <c r="F84" s="9"/>
      <c r="G84" s="9"/>
      <c r="H84" s="9"/>
      <c r="I84" s="9"/>
      <c r="J84" s="9"/>
      <c r="K84" s="9"/>
      <c r="L84" s="9"/>
      <c r="M84" s="9"/>
      <c r="N84" s="9"/>
      <c r="O84" s="8"/>
      <c r="P84" s="8"/>
      <c r="Q84" s="8"/>
    </row>
    <row r="85" spans="1:17" ht="61.5" customHeight="1" hidden="1">
      <c r="A85" s="30"/>
      <c r="B85" s="27"/>
      <c r="C85" s="28"/>
      <c r="D85" s="29"/>
      <c r="E85" s="9"/>
      <c r="F85" s="9"/>
      <c r="G85" s="9"/>
      <c r="H85" s="9"/>
      <c r="I85" s="9"/>
      <c r="J85" s="9"/>
      <c r="K85" s="9"/>
      <c r="L85" s="9"/>
      <c r="M85" s="9"/>
      <c r="N85" s="9"/>
      <c r="O85" s="8"/>
      <c r="P85" s="8"/>
      <c r="Q85" s="8"/>
    </row>
    <row r="86" spans="1:17" ht="61.5" customHeight="1" hidden="1">
      <c r="A86" s="30"/>
      <c r="B86" s="27"/>
      <c r="C86" s="28"/>
      <c r="D86" s="29"/>
      <c r="E86" s="9"/>
      <c r="F86" s="9"/>
      <c r="G86" s="9"/>
      <c r="H86" s="9"/>
      <c r="I86" s="9"/>
      <c r="J86" s="9"/>
      <c r="K86" s="9"/>
      <c r="L86" s="9"/>
      <c r="M86" s="9"/>
      <c r="N86" s="9"/>
      <c r="O86" s="8"/>
      <c r="P86" s="8"/>
      <c r="Q86" s="8"/>
    </row>
  </sheetData>
  <sheetProtection formatColumns="0" selectLockedCells="1" selectUnlockedCells="1"/>
  <mergeCells count="18">
    <mergeCell ref="A23:A48"/>
    <mergeCell ref="B31:B39"/>
    <mergeCell ref="B23:B30"/>
    <mergeCell ref="B40:B48"/>
    <mergeCell ref="A4:A5"/>
    <mergeCell ref="A6:A7"/>
    <mergeCell ref="A8:A9"/>
    <mergeCell ref="A10:A17"/>
    <mergeCell ref="A18:A20"/>
    <mergeCell ref="B61:B75"/>
    <mergeCell ref="B2:M2"/>
    <mergeCell ref="O2:Q2"/>
    <mergeCell ref="B1:M1"/>
    <mergeCell ref="N1:P1"/>
    <mergeCell ref="B50:B60"/>
    <mergeCell ref="B10:B12"/>
    <mergeCell ref="Q10:Q17"/>
    <mergeCell ref="Q18:Q19"/>
  </mergeCells>
  <printOptions/>
  <pageMargins left="0.7086614173228347" right="0.7086614173228347" top="0.7480314960629921" bottom="0.7480314960629921" header="0.31496062992125984" footer="0.31496062992125984"/>
  <pageSetup orientation="landscape" scale="37" r:id="rId4"/>
  <drawing r:id="rId3"/>
  <legacyDrawing r:id="rId2"/>
</worksheet>
</file>

<file path=xl/worksheets/sheet3.xml><?xml version="1.0" encoding="utf-8"?>
<worksheet xmlns="http://schemas.openxmlformats.org/spreadsheetml/2006/main" xmlns:r="http://schemas.openxmlformats.org/officeDocument/2006/relationships">
  <dimension ref="D28:D28"/>
  <sheetViews>
    <sheetView zoomScalePageLayoutView="0" workbookViewId="0" topLeftCell="A1">
      <selection activeCell="D28" sqref="D28"/>
    </sheetView>
  </sheetViews>
  <sheetFormatPr defaultColWidth="11.421875" defaultRowHeight="15"/>
  <sheetData>
    <row r="28" ht="15">
      <c r="D28">
        <f>13*0.97</f>
        <v>12.61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Win7</cp:lastModifiedBy>
  <cp:lastPrinted>2019-01-31T13:32:02Z</cp:lastPrinted>
  <dcterms:created xsi:type="dcterms:W3CDTF">2012-08-13T16:12:09Z</dcterms:created>
  <dcterms:modified xsi:type="dcterms:W3CDTF">2020-12-16T13:09:22Z</dcterms:modified>
  <cp:category/>
  <cp:version/>
  <cp:contentType/>
  <cp:contentStatus/>
</cp:coreProperties>
</file>