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7" activeTab="0"/>
  </bookViews>
  <sheets>
    <sheet name="1" sheetId="1" r:id="rId1"/>
    <sheet name="2" sheetId="2" r:id="rId2"/>
  </sheets>
  <definedNames>
    <definedName name="_xlnm.Print_Area" localSheetId="0">'1'!$A$1:$P$7</definedName>
    <definedName name="_xlnm.Print_Area" localSheetId="1">'2'!$A$1:$Q$101</definedName>
    <definedName name="Excel_BuiltIn_Print_Area" localSheetId="1">'2'!$A$1:$Q$11</definedName>
  </definedNames>
  <calcPr fullCalcOnLoad="1"/>
</workbook>
</file>

<file path=xl/comments2.xml><?xml version="1.0" encoding="utf-8"?>
<comments xmlns="http://schemas.openxmlformats.org/spreadsheetml/2006/main">
  <authors>
    <author/>
  </authors>
  <commentList>
    <comment ref="A3" authorId="0">
      <text>
        <r>
          <rPr>
            <b/>
            <sz val="9"/>
            <color indexed="8"/>
            <rFont val="Tahoma"/>
            <family val="2"/>
          </rPr>
          <t>Incluya las metas identificadas en la formulación del POA.</t>
        </r>
      </text>
    </comment>
    <comment ref="Q3" authorId="0">
      <text>
        <r>
          <rPr>
            <b/>
            <sz val="12"/>
            <color indexed="8"/>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<sst xmlns="http://schemas.openxmlformats.org/spreadsheetml/2006/main" count="290" uniqueCount="234">
  <si>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</si>
  <si>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</si>
  <si>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PROCESO</t>
  </si>
  <si>
    <t>PERIODO DE REPORTE:</t>
  </si>
  <si>
    <t>META</t>
  </si>
  <si>
    <t>ACTIVIDADES</t>
  </si>
  <si>
    <t>Ejecutar el plan de integridad</t>
  </si>
  <si>
    <t>Programado
1er trimestre(%)</t>
  </si>
  <si>
    <t>Ejecutado
1er trimestre(%)</t>
  </si>
  <si>
    <t>Programado 2do trimestre</t>
  </si>
  <si>
    <t>Reprogramado
2do trimestre(%)
=no ejecutado + programado inicial</t>
  </si>
  <si>
    <t>Ejecutado
2dotrimestre(%)</t>
  </si>
  <si>
    <t>Programado 3er trimestre</t>
  </si>
  <si>
    <t>Reprogramado
3er trimestre(%)
=No ejecutado + programado inicial</t>
  </si>
  <si>
    <t>Ejecutado
 3er Trimestre(%)</t>
  </si>
  <si>
    <t>Programado 4to trimestre</t>
  </si>
  <si>
    <t>Reprogramado
4to  trimestre(%)
=programado año - suma ejecutados</t>
  </si>
  <si>
    <t>Ejecutado
 4to Trimestre(%)</t>
  </si>
  <si>
    <t>PRODUCTOS</t>
  </si>
  <si>
    <t>EVIDENCIAS II TRIMESTRE
(Documento y/o Ruta)</t>
  </si>
  <si>
    <t>ANÁLISIS DE LA META</t>
  </si>
  <si>
    <t>Gestionar la Documentación del Sistema de Gestión de la SDS.</t>
  </si>
  <si>
    <t>Actualizar la Gestión Documental del proceso.</t>
  </si>
  <si>
    <r>
      <t xml:space="preserve">La dirección de Gestión del Talento humano viene realizando la actualización de algunos de los documentos de la Direción y que se han colocado en el aplicativo Isolución, como es el caso del formato de horas extras, el formato entrega actividades, y bienes a cargo
</t>
    </r>
    <r>
      <rPr>
        <sz val="9"/>
        <color indexed="8"/>
        <rFont val="Arial"/>
        <family val="2"/>
      </rPr>
      <t>Código SDS-THO-FT-033 V. 6, instructivo de comité de deportes, formato control de normograma, registro de ingreso al gimnasio, liquidación prestaciones sociales exfuncionarios, entre otros, las evidencias pueden ser concultadas en el aplicativo isolución.</t>
    </r>
  </si>
  <si>
    <t>SUBTOTAL</t>
  </si>
  <si>
    <t>Implementar acciones que contribuyan a la política de mejora normativa.</t>
  </si>
  <si>
    <t>Realizar la actualización  de la normatividad.</t>
  </si>
  <si>
    <t>Se viene realizando continuamente la actualización de las normas, para ello se remiten a la Direción de Planeación Institucional y Calidad, para que sean incorporadas en el aplicativo isolución</t>
  </si>
  <si>
    <t>Gestionar  y monitorear  el desempeño de los procesos.</t>
  </si>
  <si>
    <t>Realizar el Reporte PGDI</t>
  </si>
  <si>
    <t>Se realizado la elaboración del reporte de PGDI la cual ha sido entregada a la DIPYC</t>
  </si>
  <si>
    <t>Elaborar el Informe de Gestión del PGDI</t>
  </si>
  <si>
    <t>Gestionar los Riesgos del Proceso</t>
  </si>
  <si>
    <t>Actualizar el Mapa de Riesgos</t>
  </si>
  <si>
    <t>Realizar la autoevaluacion de riesgos por proceso y de corrupcion</t>
  </si>
  <si>
    <t>Esta actividad aún no se encuentra programada para la Dirección de Talento Humano, se está  a la espera de la programación por parte de la DPIYC</t>
  </si>
  <si>
    <t>Elaborar informes resultado de la gestión del riesgo.</t>
  </si>
  <si>
    <t>Gestionar Informe de revisión por la dirección</t>
  </si>
  <si>
    <t>Diligenciar y remitir la información que se requiere para el informe de revisión por la dirección.</t>
  </si>
  <si>
    <t>Análizar la Percepcion del Cliente</t>
  </si>
  <si>
    <t>Realizar el ejercicio de percepción del cliente del proceso.</t>
  </si>
  <si>
    <t>Se efectúo dentro de la caracterización de Analítica Institucional dos preguntas que miden la percepción del cliente, las evidencias pueden ser consultadas con el referente de la Dirección de Talento Humano.</t>
  </si>
  <si>
    <t>Elaborar Informe Consolidado de Percepción del Cliente de los Procesos</t>
  </si>
  <si>
    <t>Gestionar la Mejora Continua de los Procesos.</t>
  </si>
  <si>
    <t>Gestionar los planes de mejora del proceso.</t>
  </si>
  <si>
    <t>Los planes de mejoramiento se vienen realizado en la medida que se bienen realizando la actualización de documentos y la elaboración de evidencias que se cargan en el aplicativo Isolución</t>
  </si>
  <si>
    <t>Participar en las actividades para renovación de la certificación del SGC de la SDS.</t>
  </si>
  <si>
    <t>TOTAL</t>
  </si>
  <si>
    <t xml:space="preserve">Gestionar las acciones para el cumplimiento de la Politica Gestión del Talento Humano </t>
  </si>
  <si>
    <t>Realizar la provisión (periodo de prueba, encargos, nombramiento provisionales y de LNR) de los empleos de carrera administrativa vacantes en la planta de personal de la SDS</t>
  </si>
  <si>
    <t xml:space="preserve">Se elaboran los actos administrativos de nombramiento en periodo de prueba, derogatorias de nombramiento, nombramiento ordinario, actas de posesión, resoluciones de prorroga para tomar posesión, encargos (registrados dentro de la base de control de actos administrativos). Las rutas donde reposan dichos actos administrativos son: </t>
  </si>
  <si>
    <t>Realizar el Plan Anual de Vacantes.</t>
  </si>
  <si>
    <t>Realizar la solicitud de inscripción o actualización en el Registro Público de Carrera</t>
  </si>
  <si>
    <t>Teniendo en cuenta las medidas adoptadas por el Covid, se remiten las solicitudes de inscripción en carrera administrativa y las modificaciones que solicita la CNSC. Los soportes se encuentran en el correo electronico de donde se remiten los documentos.</t>
  </si>
  <si>
    <t>Expedir las certificaciones de no existencia de personal en planta que se requieran para soportar la contratación por prestación de servicios.</t>
  </si>
  <si>
    <t>Durante el segundo trimestre se expidieron 686 certificaciones.
O:\Subsecretaria Corporativa\Dirección de Gestión de Talento Humano\GRUPO VINCULACIÓN\CERTIFICACIONES DE NO EXISTENCIA EN PLANTA PDF 2020</t>
  </si>
  <si>
    <t>Actualizar matriz de seguimiento de certificaciones expedidas</t>
  </si>
  <si>
    <t xml:space="preserve">Actualización constante de la matriz la cual se encuentra en la siguiente ruta: O:\Subsecretaria Corporativa\Dirección de Gestión de Talento Humano\GRUPO VINCULACIÓN\CERTIFICACIONES DE NO EXISTENCIA EN PLANTA PDF 2020
</t>
  </si>
  <si>
    <t>Actualizar manual de funciones de conformidad al decreto 815 de 08 mayo de 2018</t>
  </si>
  <si>
    <t xml:space="preserve">Solicitar la viabilidad presupuestal ante la Secretaría de Hacienda </t>
  </si>
  <si>
    <t xml:space="preserve">se está efectuando las solicitudes presupuestales de acuerdo a las necesidades de elaboración de la liquidación de prestaciones sociales de los exfuncionarios, las evidencias pueden consultadas con el referente de nómina o en la carpeta O/subsecretaria corporativa/dirección financiera/presupuesto  </t>
  </si>
  <si>
    <t>Verificar mensualmente la inclusión de las novedades de nómina en el aplicativo PERNO</t>
  </si>
  <si>
    <t>Se viene efectuando la  Verificación mensual sobre las novedades que se registran en el aplicativo PERNO, las evidencias pueden ser consultada con el referente de la Dirección de Talento Humano.</t>
  </si>
  <si>
    <t>Remitir informe sobre los períodos de vacaciones pendientes por disfrutar de los funcionarios de la SDS</t>
  </si>
  <si>
    <t>Se han efectuado las comunicaciones y aclaraciones correspondientes a las vacaciones pendientes por disfrutar de los funcionarios de la SDS, las evidencias pueden ser consultadas O/corporativa/dirección de talento humano/2020/ vacaciones</t>
  </si>
  <si>
    <t xml:space="preserve">Remitir informe sobre el comportamiento del gasto de horas extras y recargos y compensatorios por uso de turnos de  trabajo a cada Subsecretaría. </t>
  </si>
  <si>
    <t>se entrega la información de manera trimestral a las áreas que generan horas extras y recargos nocturnos, así como los compensatorios las evidencias se ubican en 0/corporativa/talento humano/2020/horas extras</t>
  </si>
  <si>
    <t>Realizar seguimiento a los PAT radicados con el fin de generar las novedades de la nómina de manera oportuna.</t>
  </si>
  <si>
    <t>Se efectuo seguimiento de los PAC solicitados a TIC en referncia al aplicativo PERNO</t>
  </si>
  <si>
    <t xml:space="preserve"> </t>
  </si>
  <si>
    <t>Proyectar los actos administrativos de permiso a empleos de LNR</t>
  </si>
  <si>
    <t xml:space="preserve">Se elaboran los actos administrativos de encargo de los empleos de libre nombramiento y remoción por permisos y elaboración de cumplimiento de requisitos de las personas que quedan encargadas. Se encuentran disponibles en la siguiente ruta: O:\Subsecretaria Corporativa\Dirección de Gestión de Talento Humano\Actos Administrativos  </t>
  </si>
  <si>
    <t>Proyectar los actos administrativos de licencias para los empleos de LNR</t>
  </si>
  <si>
    <t xml:space="preserve">Se expiden los actos administrativos de licencia correspondientes a los empleos de LNR Reposan en la siguiente ruta:
O:\Subsecretaria Corporativa\Dirección de Gestión de Talento Humano\Actos Administrativos </t>
  </si>
  <si>
    <t>Proyectar los actos administrativos de encargos o asignación de funciones para los funcionarios de LNR</t>
  </si>
  <si>
    <t xml:space="preserve">Se expiden los actos administrativos de licencia correspondientes a los empleos de LNR Reposan en la siguiente ruta: O:\Subsecretaria Corporativa\Dirección de Gestión de Talento Humano\Actos Administrativos </t>
  </si>
  <si>
    <t>Seguimiento a la fase de apropiación de la estrategia de teletrabajo</t>
  </si>
  <si>
    <t>Resolución 128 del 5 de febrero de 2020.  Remisión del Reporte de registro de servidores vinculados bajo Teletrabajo Ordinario, con el diligenciamiento del formulario anexo a la Director Distrital de Desarrollo Institucional. remisión a Sura de reporte de los téletrabajadores a efctos de clasificación del Civid 19 como enfrmedad profesional Secretaría General Alcaldía Mayor de Bogotá .</t>
  </si>
  <si>
    <t>Establecer los parámetros para desarrollar las acciones necesarias para el otorgamiento de incentivos a los mejores servidores y equipos de trabajo.</t>
  </si>
  <si>
    <t xml:space="preserve">Desarrollar las actividades definidas para el otorgamiento de los incentivos a los mejores servidores. </t>
  </si>
  <si>
    <t xml:space="preserve">Desarrollar las actividades definidas para el otorgamiento de los incentivos a los equipos de trabajo. </t>
  </si>
  <si>
    <t>Actualizar el diagnóstico de necesidades en materia de bienestar.</t>
  </si>
  <si>
    <t>Diseñar el Plan Institucional de Bienestar para la vigencia 2020</t>
  </si>
  <si>
    <t>Ejecutar el Plan Institucional de Bienestar para la vigencia 2020</t>
  </si>
  <si>
    <t>El plan se está ejecutado en la medida que las acciones no comprometan la salud de los funcioanrios, en la cual se han realizado de manera virtual, las evidencias pueden ser consultadas con la referente de talento humano.</t>
  </si>
  <si>
    <t xml:space="preserve"> intervenciones de clima y cultura organizacional</t>
  </si>
  <si>
    <t>Desarrollar las jornadas de intervención de Clima y Cultura organizacional</t>
  </si>
  <si>
    <t>Desarrollar las acciones de la etapa de PLANEACIÓN establecidas en el Cronograma de Actividades Sistema de Seguridad y Salud en el Trabajo - SDS-THO-FT-074 de la Vigencia 2019</t>
  </si>
  <si>
    <t>Se cumplieron a cabalidad las actividades planeadas para el segundo trimestre O:\Subsecretaria Corporativa\Dirección de Gestión de Talento Humano\Seguridad y salud en el Trabajo\2020\03 VERIFICAR\EVIDENCIAS CONTROL INTERNO JUNIO 2020</t>
  </si>
  <si>
    <t>Desarrollar las acciones de la etapa de HACER establecidas en el Cronograma de Actividades Sistema de Seguridad y Salud en el Trabajo - SDS-THO-FT-074 de la Vigencia 2019</t>
  </si>
  <si>
    <t xml:space="preserve">No se cumplieron a cabalidad las acividades planeadas. La socialización de la política se realizará en el momento en que se realice la indcción y reinducción. La mariz de peligros y riesgos está siendo actalizada por la empresa KYC. No se ha relizado seguimiento a los indicadores de cada programa. El plan de emergencias está en proceso de revisión. No se han ralizado simulacros en este trimestre debido a la emergencia. O:\Subsecretaria Corporativa\Dirección de Gestión de Talento Humano\Seguridad y salud en el Trabajo\2020\03 VERIFICAR\EVIDENCIAS CONROL INTERNO JUNIO 2020, O:\Subsecretaria Corporativa\Dirección de Gestión de Talento Humano\Seguridad y salud en el Trabajo\2020\02 HACER\01 SALUD\26 314 EMOs, O:\Subsecretaria Corporativa\Dirección de Gestión de Talento Humano\Seguridad y salud en el Trabajo\2020\02 HACER\01 SALUD\23 311 SOCIODEMOGRÁFICO CS
O:\Subsecretaria Corporativa\Dirección de Gestión de Talento Humano\Seguridad y salud en el Trabajo\2020\02 HACER\01 SALUD\23 311 SOCIODEMOGRÁFICO CS
Documentos en físico, </t>
  </si>
  <si>
    <t>Desarrollar las acciones de la etapa de VERIFICAR establecidas en el Cronograma de Actividades Sistema de Seguridad y Salud en el Trabajo - SDS-THO-FT-074 de la Vigencia 2019</t>
  </si>
  <si>
    <t>Se han calculadoindicadores de accidentalidad, pero no se han calculado indicadores de enfermedad laboral O:\Subsecretaria Corporativa\Dirección de Gestión de Talento Humano\Seguridad y salud en el Trabajo\2020\02 HACER\01 SALUD\32 321 REPORTE AT</t>
  </si>
  <si>
    <t>Desarrollar las acciones de la etapa de ACTUAR establecidas en el Cronograma de Actividades Sistema de Seguridad y Salud en el Trabajo - SDS-THO-FT-074 de la Vigencia 2019</t>
  </si>
  <si>
    <t>Se definieron y documentaron acciones de mejora resultado de las invesigaciones de accidente de trabajo. O:\Subsecretaria Corporativa\Dirección de Gestión de Talento Humano\Seguridad y salud en el Trabajo\2020\03 VERIFICAR\EVIDENCIAS CONROL INTERNO JUNIO 2020\2. HACER\Investigaciones AT</t>
  </si>
  <si>
    <t>Adelantar la Negociación colectiva de los pliegos de solicitudes que presenten las organizaciones sindicales del sector salud a la SDS y Subredes (Sector)</t>
  </si>
  <si>
    <t>En el 2019 se suscribió acuerdo entre Assesalud, Sindes y Unes Colombia. el que se encuentra en una cartilla impresa , las evidencias pueden ser consultadas con la referente de Talento Humano.</t>
  </si>
  <si>
    <t>Realizar el seguimiento del cumplimiento correspondiente de conformidad y periodicidad convenida</t>
  </si>
  <si>
    <t>Se ha elaborado un cuadro de control de seguimiento al acuerdo laboral 2019 suscrito con las organizaciones sindicales, en el que se evidencia el seguimiento al cumplimiento de manera bimensual. Las evidencias pueden ser consultadas con el referente de talento Humano.</t>
  </si>
  <si>
    <t>Diseñar el Plan Institucional de Capacitación</t>
  </si>
  <si>
    <t>Desarrollar las actividades contempladas en el Plan Institucional de Capacitación</t>
  </si>
  <si>
    <t>Aplicar la evaluación de satisfacción a todas las actividades de capacitación que se realicen en la SDS, con el fin de establecer una línea de base respecto al mencionado criterio de evaluación.</t>
  </si>
  <si>
    <t>Se realizaron encuestas de satisfacción a los cursos del primer trimestre del 2020,las evidencias pueden ser consultadas con el referente de talento humano.</t>
  </si>
  <si>
    <t xml:space="preserve">Garantizar que los servidores que se vinculen con la SDS realicen el proceso de inducción a la entidad y el entrenamiento al puesto de trabajo. </t>
  </si>
  <si>
    <t xml:space="preserve">Garantizar que los servidores de planta de la SDS realicen el proceso de reinducción a la entidad. </t>
  </si>
  <si>
    <t xml:space="preserve">Realizar acciones que permitan fortalecer las competencias comportamentales de los servidores públicos de la SDS </t>
  </si>
  <si>
    <t>Acompañar y prestar asesoría técnica a la etapa de la  evaluación final de los servidores de carrera administrativa y provisionales</t>
  </si>
  <si>
    <t>Acompañar y realizar el correspondiente seguimiento a la concertación de objetivos de los servidores de carrera  administrativa en el marco del Sistema Tipo para la evaluación del desempeño laboral y la formulación del plan de trabajo para los provisionales</t>
  </si>
  <si>
    <t>Prestar asesoría técnica en las evaluaciones eventuales, los seguimientos trimestrales y en la evaluación parcial semestral, tanto para funcionarios de Carrera Administrativa como para provisionales</t>
  </si>
  <si>
    <t>Se ofrece asesoría telefónica, presencial y a través de correo electrónico sobre la concertación y elaboración de evaluaciones parciales. Correo electrónico lmpinzon@saludcapital.gov.co</t>
  </si>
  <si>
    <t>Realizar asesoría y seguimiento a la evaluación del desempeño en periodo de prueba</t>
  </si>
  <si>
    <t>De acuerdo con los lineamientos establecido en el Artículo 14 del Decreto 491 de 2020, relacionado con aplazamiento de los procesos de selección en curso, se tiene: “…En el evento en que el proceso de selección tenga listas de elegibles en firme se efectuarán los nombramientos y las posesiones en los términos y condiciones señalados en la normatividad vigente aplicable a la materia. La notificación del nombramiento y el acto de posesión se podrán realizar haciendo uso de medios electrónicos. Durante el período que dure la Emergencia Sanitaria estos servidores públicos estarán en etapa de inducción y el período de prueba iniciará una vez se supere dicha Emergencia”. Por lo que actualmente no se encuentran en curso ninguna evaluación en periodo de prueba.</t>
  </si>
  <si>
    <t>Realizar el seguimiento y control oportuno a la suscripción y evaluación de los acuerdos de gestión</t>
  </si>
  <si>
    <t>Se remite a través de correo electrónico los formatos para llevar a cabo la concertación y la guía metodológica para el diligenciamiento de los mismos disponible en el correo: lmpinzon@saludcapital.gov.co</t>
  </si>
  <si>
    <t>Mantener actualizadas las historias laborales de las funcionarios de la SDS</t>
  </si>
  <si>
    <t>En las historias laborales de los funcionarios se vienen  insertando los documentos correspondientes en cada uno de ellos.las evidencias pueden ser consultadas con el referente de la DGTH.</t>
  </si>
  <si>
    <t>Realizar el seguimiento y control a la actualización del formato de declaración de bienes y rentas de los servidores públicos de la entidad (Ingreso, Retiro y anual)</t>
  </si>
  <si>
    <t>Transferir el conocimiento de los servidores que se retiran</t>
  </si>
  <si>
    <t>Se revisa dentro de los formatos de entrega de actividades y bienes a cargo y de entrega del empleo. Los formatos reposan dentro de las historias laborales de los funcionarios.</t>
  </si>
  <si>
    <t>Validar la información registrada en la hoja de vida contra los soportes presentados al momento de tomar posesión.</t>
  </si>
  <si>
    <t>Se remiten las solicitudes de verificación de títulos de las personas que toman posesión. Reposan dentro de la historia laboral de los funcionarios, así como en el archivo físico de la Dirección y el correo electrónico hasolorzano@saludcapital.gov.co</t>
  </si>
  <si>
    <t>Realizar actividades de preparación para el retiro por jubilación para los prepensionados de la SDS</t>
  </si>
  <si>
    <t>Se realizó una base de datos en la cual se ha determinado cuales funcionarios se encuentran en proceso de ingresar al plan de prepensionados, las evidencias  pueden ser consultadas con el referente de Talento Humano</t>
  </si>
  <si>
    <t>Gestionar las acciones para el cumplimiento de la Politica de Integridad</t>
  </si>
  <si>
    <t>Elaborar en conjunto con los gestores de integridad el plan de acción 2020</t>
  </si>
  <si>
    <t>El plan de actividades de los gestores de integridad se viene efectuando de acuerdo a lo planeado.</t>
  </si>
  <si>
    <t>Acompañar a los Gestores de Integridad en  la implementación de estrategias que contribuyan a la apropiación de los valores en los servidores de la SDS.</t>
  </si>
  <si>
    <t>La Dirección de Talento humano realiza seguimiento a las acciones de los gestores de integridad mediante la mesa técnica de integridad.</t>
  </si>
  <si>
    <t>Acompañar desde el punto de vista técnico la gestión de los comites y/o mesas técnicas, convivencia, deportes, bienestar e incentivos, comité de personal entre otros</t>
  </si>
  <si>
    <t>La dirección de Talento humano cumple con la participación en las diferentes mesas técnicas que le corresponden como es el caso de la mesa técnica de innovación , el comité de ética institucional y el PIGA, las evidencias pueden ser consultadas en los referentes que dirigen esas mesas técnicas. Así mismo se asiste a la comisión de personal, convivencia.c</t>
  </si>
  <si>
    <t>Gestionar y monitorear los componentes del Plan Anticorrupcion y Atención al Ciudadano</t>
  </si>
  <si>
    <r>
      <t xml:space="preserve">Elaborar el plan de adecuación de gestión y desempeño </t>
    </r>
    <r>
      <rPr>
        <sz val="12"/>
        <color indexed="8"/>
        <rFont val="Arial"/>
        <family val="2"/>
      </rPr>
      <t>(cierre de brechas) de la SDS</t>
    </r>
  </si>
  <si>
    <t>El plan de adecuación se elaboró en conjunto con la Dirección de Planeación Institucional y Calidad, la cual puede ser consultada en la DPIYC.</t>
  </si>
  <si>
    <t>Elaborar el informe de Gestión y Desempeño.</t>
  </si>
  <si>
    <t>Realizar las acciones para el desarrollo de los componentes deTransparencia, acceso a la información y lucha contra la corrupción.</t>
  </si>
  <si>
    <t>Realizar la formulación del PAAC.</t>
  </si>
  <si>
    <t xml:space="preserve">Las acciones de seguimiento del PAAC y de TAIP, ITEP y ITB, se han  entregado de cuando a como  Planeación Institucional y Calidad lo ha solicitado, por ello  la meta se ha cumplido de acuerdo con lo programado para este segundo trimestre del año. </t>
  </si>
  <si>
    <t>Reportar la matriz de monitoreo del PAAC</t>
  </si>
  <si>
    <t>Se viene realizando el seguimiento del PAAC cada trimestre y se ha entregado a la DIPYC</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</si>
  <si>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</si>
  <si>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</si>
  <si>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De acuerdo a las solicitudes de información por parte de la DPIYC se realiza la entrega de manera oportuna, las evidencias pueden ser consultadas con el referente de esa dirección. Se publican los informes de resultados de evaluación del desempeño, gestión de provisionales y acuerdos de gestión. Se remiten los actos administrativos de nombramiento, se actualiza la matriz de transparencia con la información de los servidores públicos. Reposa en el siguiente link:  http://www.saludcapital.gov.co/DTH/Paginas/inicio.aspx</t>
  </si>
  <si>
    <t>PROCESO:</t>
  </si>
  <si>
    <t>METAS</t>
  </si>
  <si>
    <r>
      <t xml:space="preserve">Indicador
</t>
    </r>
    <r>
      <rPr>
        <b/>
        <sz val="12"/>
        <color indexed="60"/>
        <rFont val="Arial"/>
        <family val="2"/>
      </rPr>
      <t>[Incluir link a Hoja de Vida]</t>
    </r>
  </si>
  <si>
    <t>DIRECCIÓN/ OFICINA</t>
  </si>
  <si>
    <t>PONDERACIÓN</t>
  </si>
  <si>
    <t>Ejecutado
Año(%)</t>
  </si>
  <si>
    <t>ESC</t>
  </si>
  <si>
    <t>Evaluación, seguimiento y control a la gestión</t>
  </si>
  <si>
    <t>DIRECCIÓN DE GESTIÓN DEL TALENTO HUMANO</t>
  </si>
  <si>
    <t>GESTIÓN DEL TALENTO HUMANO</t>
  </si>
  <si>
    <t>II TRIMESTRE DE 2020</t>
  </si>
  <si>
    <t>Realizar las acciones necesarias para el Mantenimiento y Sostenibilidad del Sistema de Gestión de la SDS</t>
  </si>
  <si>
    <t>Mantenimiento y Sostenibilidad del Sistema  de Gestión de la SDS</t>
  </si>
  <si>
    <t>Realizar las Acciones para la Implementación de las Políticas de Gestión y Desempeño de la SDS.</t>
  </si>
  <si>
    <t>Implementación de las politicas de gestión y desempeño.</t>
  </si>
  <si>
    <t>Realizar las acciones para el desarrollo de los componentes de Transparencia, acceso a la información y lucha contra la corrupción.</t>
  </si>
  <si>
    <t>Medicion de los componentes de Transparencia, acceso a la información y lucha contra la corrupción.</t>
  </si>
  <si>
    <t>Documentos cargados</t>
  </si>
  <si>
    <t>Normatividad cargada</t>
  </si>
  <si>
    <t>Fromulación PGDI</t>
  </si>
  <si>
    <t>Reporte PGDI</t>
  </si>
  <si>
    <t>Informes de Gestión</t>
  </si>
  <si>
    <t>Mapa de Riesgos Actualizado</t>
  </si>
  <si>
    <t>Autoevaluación de riesgos y controles</t>
  </si>
  <si>
    <t>Informe de Gestión del Riesgo</t>
  </si>
  <si>
    <t>Matrices Diligenciadas, correos electronicos, entre otros.</t>
  </si>
  <si>
    <t>Actas de reunión, correos electronicos, tablero de control, entre otros</t>
  </si>
  <si>
    <t>Informe de Percepción del Cliente</t>
  </si>
  <si>
    <t>Planes de mejora gestionados.</t>
  </si>
  <si>
    <t>actividades para renovación de la certificación del SGC de la SDS.</t>
  </si>
  <si>
    <t>Número de Resoluciones de Nombramiento durante el trimestre</t>
  </si>
  <si>
    <t>Plan Anual de Vacantes</t>
  </si>
  <si>
    <t>Cantidad de formatos remitidos a la CNSC</t>
  </si>
  <si>
    <t xml:space="preserve">Cantidad de Certificaciones Expedidas </t>
  </si>
  <si>
    <t>Matriz Actualizada a la fecha del reporte</t>
  </si>
  <si>
    <t>Manual de funciones actualizado</t>
  </si>
  <si>
    <t>Oficio de Solicitud</t>
  </si>
  <si>
    <t>Prenóminas y nóminas generadas durante el Trimestre</t>
  </si>
  <si>
    <t>Memorando período de vacaciones por disfrutar</t>
  </si>
  <si>
    <t>Informe de Comportamiento del gasto de las horas extras</t>
  </si>
  <si>
    <t>Cantidad de PAT remitidos a la Dirección TIC</t>
  </si>
  <si>
    <t>Número de Resoluciones de permiso emitidas en el trimestre</t>
  </si>
  <si>
    <t>Número de Resoluciones de licencias elaboradas en el trimestre</t>
  </si>
  <si>
    <t>Número de Resoluciones de Encargo y asignación de funciones, elaborados Durante el Trimestre</t>
  </si>
  <si>
    <t>Reporte de seguimiento a la fase de apropiación</t>
  </si>
  <si>
    <t>Documento actualizado de los lineamientos para el reconocimiento de los Incentivos</t>
  </si>
  <si>
    <t>Relación de las actividades desarrolladas para el otorgamiento del incentivo a los mejores servidores con los soporte de la realización de los mismos</t>
  </si>
  <si>
    <t>Relación de las actividades desarrolladas para el otorgamiento del incentivo a los equipos de trabajo con los soporte de la realización de los mismos</t>
  </si>
  <si>
    <t>Informe de diagnóstico de necesidades</t>
  </si>
  <si>
    <t>Plan Institucional de bienestar</t>
  </si>
  <si>
    <t>Actividades desarrolladas y soporte de la realización</t>
  </si>
  <si>
    <t>Intertvencion de clima Organizacional</t>
  </si>
  <si>
    <t>Relación de las actividades desarrolladas con los soporte de la realización de las mismas</t>
  </si>
  <si>
    <t xml:space="preserve">Soporte de realización de las actividades planeadas. </t>
  </si>
  <si>
    <t>Pliegos de solicitudes, Respuesta a los pliegos unificados.</t>
  </si>
  <si>
    <t>Asistencias y cuadros de evolución de avance al cumplimiento de los acuerdos</t>
  </si>
  <si>
    <t>Plan de Capacitaciones</t>
  </si>
  <si>
    <t>Relación de las actividades desarrolladas con los soporte de la ejecución de los mismos</t>
  </si>
  <si>
    <t>Soporte de la realización de la evaluación de satisfacción por capacitación</t>
  </si>
  <si>
    <t>Realización de las jornada de inducción con los soportes de asistencia y documentos de la presentación.</t>
  </si>
  <si>
    <t>Realización de las jornada de reinducción con los soportes de asistencia y documentos de la presentación.</t>
  </si>
  <si>
    <t>Actividades desarrolladas y soporte de la realización de las mismas</t>
  </si>
  <si>
    <t>Soportes de las Asesorías adelantadas durante el trimestre</t>
  </si>
  <si>
    <t>Soportes de las Asesorías y seguimientos adelantados durante el trimestre</t>
  </si>
  <si>
    <t>Número de documentos archivados en las historias laborales durante el trimestre</t>
  </si>
  <si>
    <t>Matriz de seguimiento de entrega del formato de bienes y rentas y relación de documentos remitidos a las historias laborales.</t>
  </si>
  <si>
    <t>ACTA ENTREGA DE CARGO
SDS-THO-FT-066</t>
  </si>
  <si>
    <t>Número de formatos de  Lista de Documentos Para Nombramiento y Posesión Personal de Planta diligenciados durante el trimestre</t>
  </si>
  <si>
    <t>Actividad de preparación para el retiro y soporte de la realización de la misma</t>
  </si>
  <si>
    <t>Plan de acción a realizar</t>
  </si>
  <si>
    <t>Actividades del plan ejecutadas</t>
  </si>
  <si>
    <t>Actividades Desarrollas durante el acompañamiento a los gestores de integridad y los soportes requeridos</t>
  </si>
  <si>
    <t>Actas de reunión de los  comité</t>
  </si>
  <si>
    <t>Plan de Adecuación de la SDS</t>
  </si>
  <si>
    <t>Informes de Gestión y Desempeño</t>
  </si>
  <si>
    <t>PAAC 2020</t>
  </si>
  <si>
    <t>Matriz de monitoreo PAAC revisada y consolidada.</t>
  </si>
  <si>
    <t>Documentos publicados en la pagina WEB de la SDS.</t>
  </si>
  <si>
    <t>Esta actividad no está programada para este período</t>
  </si>
  <si>
    <t>Formular el PGDI de la DGTH</t>
  </si>
  <si>
    <t>Se realizó Informe de Percepción del Cliente</t>
  </si>
  <si>
    <t xml:space="preserve">Esta actividad no se encuentra programada </t>
  </si>
  <si>
    <t>se realizó una reunión con los diferentes procesos y se concertó los temas a exponer por cada uno de ellos.</t>
  </si>
  <si>
    <t>Pese a las dificultades presentadas por la pandemia de Covid 19, los funcionarios realizaron su mayor esfuerzo al cumplimiento y avances de la meta establecida, considerando que es una meta que cuenta con gran cantidad de accciones por realizar, en ese orden de ideasla meta se ha cumplido en lo que va del segundo trimestre del 2020s</t>
  </si>
  <si>
    <t>Implementar el Modelo Integrado de Planeación y Gestión en la SDS.</t>
  </si>
  <si>
    <t>Se elaboró el Informes de Gestión y Desempeño</t>
  </si>
  <si>
    <t>Se ejecutaron las acciones programadas para el segundo trimestre de 2020</t>
  </si>
  <si>
    <t>Esta actividad se va a reprogramar para el tercer trimestre</t>
  </si>
  <si>
    <t>Esta actividad se va a reprogramar para el cuarto trimestre</t>
  </si>
  <si>
    <t>Las evidencias puede ser consultadas en la página web de la SDS, link de transparencia en el plan de bienestar</t>
  </si>
  <si>
    <t>Esta actividad se reprograma para el cuarto trimestre</t>
  </si>
  <si>
    <t>SUBACTIVIDADES</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</si>
</sst>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240A]\ * #,##0.00\ ;[$€-240A]\ * \-#,##0.00\ ;[$€-240A]\ * \-#\ "/>
    <numFmt numFmtId="171" formatCode="&quot; $ &quot;* #,##0.00\ ;&quot; $ &quot;* \-#,##0.00\ ;&quot; $ &quot;* \-#\ ;@\ "/>
    <numFmt numFmtId="172" formatCode="0.0%"/>
    <numFmt numFmtId="173" formatCode="0.000%"/>
    <numFmt numFmtId="174" formatCode="0.0000%"/>
    <numFmt numFmtId="175" formatCode="[$-80A]dddd\,\ dd&quot; de &quot;mmmm&quot; de &quot;yyyy"/>
    <numFmt numFmtId="176" formatCode="[$-80A]hh:mm:ss\ AM/PM"/>
    <numFmt numFmtId="177" formatCode="0.00000%"/>
  </numFmts>
  <fonts count="64">
    <font>
      <sz val="11"/>
      <color indexed="8"/>
      <name val="Calibri"/>
      <family val="2"/>
    </font>
    <font>
      <sz val="10"/>
      <name val="Arial"/>
      <family val="0"/>
    </font>
    <font>
      <sz val="12"/>
      <color indexed="8"/>
      <name val="Arial"/>
      <family val="2"/>
    </font>
    <font>
      <b/>
      <sz val="12"/>
      <color indexed="8"/>
      <name val="Arial"/>
      <family val="2"/>
    </font>
    <font>
      <b/>
      <sz val="8"/>
      <color indexed="8"/>
      <name val="Arial"/>
      <family val="2"/>
    </font>
    <font>
      <b/>
      <sz val="8"/>
      <color indexed="8"/>
      <name val="Calibri"/>
      <family val="2"/>
    </font>
    <font>
      <b/>
      <sz val="8"/>
      <name val="Calibri"/>
      <family val="2"/>
    </font>
    <font>
      <b/>
      <sz val="11"/>
      <color indexed="52"/>
      <name val="Calibri"/>
      <family val="2"/>
    </font>
    <font>
      <b/>
      <sz val="10"/>
      <color indexed="8"/>
      <name val="Arial"/>
      <family val="2"/>
    </font>
    <font>
      <sz val="10"/>
      <color indexed="8"/>
      <name val="Arial"/>
      <family val="2"/>
    </font>
    <font>
      <sz val="9"/>
      <color indexed="8"/>
      <name val="Arial"/>
      <family val="2"/>
    </font>
    <font>
      <b/>
      <sz val="10.5"/>
      <color indexed="8"/>
      <name val="Arial"/>
      <family val="2"/>
    </font>
    <font>
      <b/>
      <sz val="10"/>
      <name val="Arial"/>
      <family val="2"/>
    </font>
    <font>
      <sz val="12"/>
      <color indexed="8"/>
      <name val="Calibri"/>
      <family val="1"/>
    </font>
    <font>
      <sz val="12"/>
      <name val="Arial"/>
      <family val="2"/>
    </font>
    <font>
      <sz val="10"/>
      <color indexed="8"/>
      <name val="Calibri"/>
      <family val="2"/>
    </font>
    <font>
      <b/>
      <sz val="9"/>
      <color indexed="8"/>
      <name val="Tahoma"/>
      <family val="2"/>
    </font>
    <font>
      <b/>
      <sz val="12"/>
      <color indexed="8"/>
      <name val="Tahoma"/>
      <family val="2"/>
    </font>
    <font>
      <sz val="11"/>
      <color indexed="8"/>
      <name val="Arial"/>
      <family val="2"/>
    </font>
    <font>
      <sz val="16"/>
      <color indexed="8"/>
      <name val="Arial"/>
      <family val="2"/>
    </font>
    <font>
      <b/>
      <sz val="14"/>
      <color indexed="8"/>
      <name val="Arial"/>
      <family val="2"/>
    </font>
    <font>
      <b/>
      <sz val="12"/>
      <color indexed="60"/>
      <name val="Arial"/>
      <family val="2"/>
    </font>
    <font>
      <b/>
      <sz val="16"/>
      <color indexed="8"/>
      <name val="Arial"/>
      <family val="2"/>
    </font>
    <font>
      <b/>
      <sz val="11"/>
      <color indexed="8"/>
      <name val="Arial"/>
      <family val="2"/>
    </font>
    <font>
      <sz val="20"/>
      <color indexed="8"/>
      <name val="Arial"/>
      <family val="2"/>
    </font>
    <font>
      <sz val="20"/>
      <name val="Arial"/>
      <family val="2"/>
    </font>
    <font>
      <sz val="22"/>
      <color indexed="8"/>
      <name val="Arial"/>
      <family val="2"/>
    </font>
    <font>
      <sz val="14"/>
      <color indexed="8"/>
      <name val="Arial"/>
      <family val="2"/>
    </font>
    <font>
      <sz val="11"/>
      <name val="Calibri"/>
      <family val="2"/>
    </font>
    <font>
      <b/>
      <sz val="11"/>
      <name val="Arial"/>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indexed="31"/>
        <bgColor indexed="64"/>
      </patternFill>
    </fill>
    <fill>
      <patternFill patternType="solid">
        <fgColor rgb="FFFF0000"/>
        <bgColor indexed="64"/>
      </patternFill>
    </fill>
    <fill>
      <patternFill patternType="solid">
        <fgColor rgb="FFFF0000"/>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ill="0" applyBorder="0" applyAlignment="0" applyProtection="0"/>
    <xf numFmtId="0" fontId="7" fillId="30" borderId="5" applyNumberFormat="0" applyAlignment="0" applyProtection="0"/>
    <xf numFmtId="0" fontId="54"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171" fontId="0" fillId="0" borderId="0" applyFill="0" applyBorder="0" applyAlignment="0" applyProtection="0"/>
    <xf numFmtId="0" fontId="55" fillId="32" borderId="0" applyNumberFormat="0" applyBorder="0" applyAlignment="0" applyProtection="0"/>
    <xf numFmtId="0" fontId="1" fillId="0" borderId="0">
      <alignment/>
      <protection/>
    </xf>
    <xf numFmtId="0" fontId="1" fillId="0" borderId="0">
      <alignment/>
      <protection/>
    </xf>
    <xf numFmtId="0" fontId="0" fillId="33" borderId="6" applyNumberFormat="0" applyFon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21" borderId="7"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52" fillId="0" borderId="9" applyNumberFormat="0" applyFill="0" applyAlignment="0" applyProtection="0"/>
    <xf numFmtId="0" fontId="61" fillId="0" borderId="10" applyNumberFormat="0" applyFill="0" applyAlignment="0" applyProtection="0"/>
  </cellStyleXfs>
  <cellXfs count="159">
    <xf numFmtId="0" fontId="0" fillId="0" borderId="0" xfId="0" applyAlignment="1">
      <alignment/>
    </xf>
    <xf numFmtId="9" fontId="0" fillId="0" borderId="0" xfId="0" applyNumberFormat="1" applyAlignment="1">
      <alignment/>
    </xf>
    <xf numFmtId="0" fontId="0" fillId="34" borderId="0" xfId="0" applyFill="1" applyAlignment="1">
      <alignment/>
    </xf>
    <xf numFmtId="0" fontId="0" fillId="0" borderId="0" xfId="0" applyFill="1" applyAlignment="1">
      <alignment/>
    </xf>
    <xf numFmtId="0" fontId="0" fillId="0" borderId="11" xfId="0" applyBorder="1" applyAlignment="1">
      <alignment/>
    </xf>
    <xf numFmtId="0" fontId="2" fillId="0" borderId="11" xfId="0" applyFont="1" applyBorder="1" applyAlignment="1">
      <alignment horizontal="left" vertical="center" wrapText="1"/>
    </xf>
    <xf numFmtId="0" fontId="0" fillId="35" borderId="0" xfId="0" applyFill="1" applyAlignment="1">
      <alignment/>
    </xf>
    <xf numFmtId="0" fontId="0" fillId="0" borderId="0" xfId="0" applyFont="1" applyFill="1" applyAlignment="1">
      <alignment/>
    </xf>
    <xf numFmtId="0" fontId="15" fillId="0" borderId="0" xfId="0" applyFont="1" applyFill="1" applyAlignment="1">
      <alignment/>
    </xf>
    <xf numFmtId="0" fontId="15" fillId="0" borderId="0" xfId="0" applyFont="1" applyAlignment="1">
      <alignment/>
    </xf>
    <xf numFmtId="10" fontId="0" fillId="0" borderId="0" xfId="0" applyNumberFormat="1" applyAlignment="1">
      <alignment/>
    </xf>
    <xf numFmtId="4" fontId="0" fillId="0" borderId="0" xfId="0" applyNumberFormat="1" applyAlignment="1">
      <alignment/>
    </xf>
    <xf numFmtId="0" fontId="18" fillId="0" borderId="0" xfId="0" applyFont="1" applyAlignment="1">
      <alignment vertical="center" wrapText="1"/>
    </xf>
    <xf numFmtId="0" fontId="19" fillId="0" borderId="12" xfId="0" applyFont="1" applyBorder="1" applyAlignment="1">
      <alignment horizontal="center" vertical="center" wrapText="1"/>
    </xf>
    <xf numFmtId="0" fontId="18" fillId="0" borderId="0" xfId="0" applyFont="1" applyAlignment="1">
      <alignment horizontal="center" vertical="center" wrapText="1"/>
    </xf>
    <xf numFmtId="0" fontId="20"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19" fillId="0" borderId="0" xfId="0" applyFont="1" applyAlignment="1">
      <alignment vertical="center" wrapText="1"/>
    </xf>
    <xf numFmtId="0" fontId="24" fillId="0" borderId="0" xfId="0" applyFont="1" applyAlignment="1">
      <alignment vertical="center" wrapText="1"/>
    </xf>
    <xf numFmtId="0" fontId="25" fillId="0" borderId="12" xfId="0" applyFont="1" applyBorder="1" applyAlignment="1">
      <alignment horizontal="left" vertical="center"/>
    </xf>
    <xf numFmtId="0" fontId="26" fillId="0" borderId="0" xfId="0" applyFont="1" applyAlignment="1">
      <alignment vertical="center" wrapText="1"/>
    </xf>
    <xf numFmtId="2" fontId="2" fillId="0" borderId="12" xfId="0" applyNumberFormat="1" applyFont="1" applyBorder="1" applyAlignment="1">
      <alignment horizontal="center" vertical="center" wrapText="1"/>
    </xf>
    <xf numFmtId="9" fontId="3" fillId="0" borderId="13" xfId="58" applyFont="1" applyFill="1" applyBorder="1" applyAlignment="1" applyProtection="1">
      <alignment horizontal="center" vertical="center" wrapText="1"/>
      <protection/>
    </xf>
    <xf numFmtId="10" fontId="2" fillId="0" borderId="0" xfId="0" applyNumberFormat="1" applyFont="1" applyAlignment="1">
      <alignment vertical="center" wrapText="1"/>
    </xf>
    <xf numFmtId="0" fontId="2" fillId="0" borderId="0" xfId="0" applyFont="1" applyAlignment="1">
      <alignment vertical="center" wrapText="1"/>
    </xf>
    <xf numFmtId="9" fontId="2" fillId="0" borderId="12" xfId="58" applyFont="1" applyFill="1" applyBorder="1" applyAlignment="1" applyProtection="1">
      <alignment horizontal="center" vertical="center" wrapText="1"/>
      <protection/>
    </xf>
    <xf numFmtId="2" fontId="2" fillId="0" borderId="13" xfId="0" applyNumberFormat="1"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5" fillId="0" borderId="0" xfId="0" applyFont="1" applyFill="1" applyAlignment="1">
      <alignment/>
    </xf>
    <xf numFmtId="0" fontId="3" fillId="0" borderId="14" xfId="0" applyFont="1" applyBorder="1" applyAlignment="1">
      <alignment horizontal="center" vertical="center" wrapText="1"/>
    </xf>
    <xf numFmtId="0" fontId="9" fillId="36" borderId="15" xfId="0" applyFont="1" applyFill="1" applyBorder="1" applyAlignment="1">
      <alignment horizontal="center" vertical="center" wrapText="1"/>
    </xf>
    <xf numFmtId="0" fontId="9" fillId="0" borderId="15" xfId="0" applyFont="1" applyBorder="1" applyAlignment="1">
      <alignment horizontal="center" vertical="center" wrapText="1"/>
    </xf>
    <xf numFmtId="10" fontId="9" fillId="0" borderId="15" xfId="0" applyNumberFormat="1" applyFont="1" applyBorder="1" applyAlignment="1">
      <alignment horizontal="center" vertical="center" wrapText="1"/>
    </xf>
    <xf numFmtId="10"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top" wrapText="1"/>
    </xf>
    <xf numFmtId="0" fontId="11" fillId="37" borderId="15" xfId="0" applyFont="1" applyFill="1" applyBorder="1" applyAlignment="1">
      <alignment horizontal="center"/>
    </xf>
    <xf numFmtId="10" fontId="8" fillId="37" borderId="15" xfId="0" applyNumberFormat="1" applyFont="1" applyFill="1" applyBorder="1" applyAlignment="1">
      <alignment horizontal="center"/>
    </xf>
    <xf numFmtId="0" fontId="8" fillId="37" borderId="15" xfId="0" applyFont="1" applyFill="1" applyBorder="1" applyAlignment="1">
      <alignment horizontal="center"/>
    </xf>
    <xf numFmtId="0" fontId="8" fillId="37" borderId="15" xfId="0" applyFont="1" applyFill="1" applyBorder="1" applyAlignment="1">
      <alignment horizontal="center" vertical="top" wrapText="1"/>
    </xf>
    <xf numFmtId="4" fontId="8" fillId="0" borderId="15" xfId="0" applyNumberFormat="1" applyFont="1" applyBorder="1" applyAlignment="1">
      <alignment horizontal="center" vertical="center" wrapText="1"/>
    </xf>
    <xf numFmtId="0" fontId="9" fillId="37" borderId="15" xfId="0" applyFont="1" applyFill="1" applyBorder="1" applyAlignment="1">
      <alignment horizontal="center" vertical="top" wrapText="1"/>
    </xf>
    <xf numFmtId="0" fontId="8" fillId="0" borderId="15" xfId="0" applyFont="1" applyBorder="1" applyAlignment="1">
      <alignment horizontal="center" vertical="center" wrapText="1"/>
    </xf>
    <xf numFmtId="9" fontId="8" fillId="0" borderId="15" xfId="0" applyNumberFormat="1" applyFont="1" applyBorder="1" applyAlignment="1">
      <alignment horizontal="center" vertical="center" wrapText="1"/>
    </xf>
    <xf numFmtId="0" fontId="3" fillId="37" borderId="15" xfId="0" applyFont="1" applyFill="1" applyBorder="1" applyAlignment="1">
      <alignment horizontal="center" vertical="center"/>
    </xf>
    <xf numFmtId="172" fontId="3" fillId="37" borderId="15" xfId="0" applyNumberFormat="1" applyFont="1" applyFill="1" applyBorder="1" applyAlignment="1">
      <alignment horizontal="center" vertical="center"/>
    </xf>
    <xf numFmtId="0" fontId="3" fillId="38" borderId="15" xfId="0" applyFont="1" applyFill="1" applyBorder="1" applyAlignment="1">
      <alignment horizontal="center"/>
    </xf>
    <xf numFmtId="0" fontId="9" fillId="38" borderId="15" xfId="0" applyFont="1" applyFill="1" applyBorder="1" applyAlignment="1">
      <alignment horizontal="center" vertical="top" wrapText="1"/>
    </xf>
    <xf numFmtId="0" fontId="13" fillId="0" borderId="15" xfId="0" applyFont="1" applyFill="1" applyBorder="1" applyAlignment="1">
      <alignment horizontal="center" vertical="top" wrapText="1"/>
    </xf>
    <xf numFmtId="0" fontId="8" fillId="39" borderId="15" xfId="0" applyFont="1" applyFill="1" applyBorder="1" applyAlignment="1">
      <alignment horizontal="center"/>
    </xf>
    <xf numFmtId="10" fontId="8" fillId="39" borderId="15" xfId="0" applyNumberFormat="1" applyFont="1" applyFill="1" applyBorder="1" applyAlignment="1">
      <alignment horizontal="center"/>
    </xf>
    <xf numFmtId="0" fontId="9" fillId="39" borderId="15" xfId="0" applyFont="1" applyFill="1" applyBorder="1" applyAlignment="1">
      <alignment horizontal="center" vertical="top" wrapText="1"/>
    </xf>
    <xf numFmtId="0" fontId="0" fillId="0" borderId="15" xfId="0" applyFont="1" applyBorder="1" applyAlignment="1">
      <alignment horizontal="justify"/>
    </xf>
    <xf numFmtId="0" fontId="9" fillId="36" borderId="15" xfId="0" applyFont="1" applyFill="1" applyBorder="1" applyAlignment="1">
      <alignment horizontal="center" vertical="top" wrapText="1"/>
    </xf>
    <xf numFmtId="0" fontId="0" fillId="0" borderId="15" xfId="0" applyFont="1" applyBorder="1" applyAlignment="1">
      <alignment horizontal="center" vertical="top" wrapText="1"/>
    </xf>
    <xf numFmtId="0" fontId="0" fillId="36"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39" borderId="15" xfId="0" applyFont="1" applyFill="1" applyBorder="1" applyAlignment="1">
      <alignment horizontal="center" vertical="top" wrapText="1"/>
    </xf>
    <xf numFmtId="0" fontId="0" fillId="0" borderId="15" xfId="0" applyFont="1" applyFill="1" applyBorder="1" applyAlignment="1">
      <alignment horizontal="justify"/>
    </xf>
    <xf numFmtId="0" fontId="0" fillId="0" borderId="15" xfId="0" applyFont="1" applyFill="1" applyBorder="1" applyAlignment="1">
      <alignment horizontal="justify" wrapText="1"/>
    </xf>
    <xf numFmtId="0" fontId="0" fillId="0" borderId="15" xfId="0" applyFont="1" applyFill="1" applyBorder="1" applyAlignment="1">
      <alignment horizontal="justify" vertical="top" wrapText="1"/>
    </xf>
    <xf numFmtId="0" fontId="0" fillId="0" borderId="15" xfId="0" applyFont="1" applyBorder="1" applyAlignment="1">
      <alignment wrapText="1"/>
    </xf>
    <xf numFmtId="0" fontId="8" fillId="39" borderId="15" xfId="0" applyFont="1" applyFill="1" applyBorder="1" applyAlignment="1">
      <alignment horizontal="center" vertical="center"/>
    </xf>
    <xf numFmtId="0" fontId="3" fillId="39" borderId="15" xfId="0" applyFont="1" applyFill="1" applyBorder="1" applyAlignment="1">
      <alignment horizontal="center" vertical="center"/>
    </xf>
    <xf numFmtId="10" fontId="8" fillId="39"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4" fontId="9" fillId="0" borderId="15" xfId="0" applyNumberFormat="1" applyFont="1" applyFill="1" applyBorder="1" applyAlignment="1">
      <alignment horizontal="center" vertical="center" wrapText="1"/>
    </xf>
    <xf numFmtId="4" fontId="9" fillId="0" borderId="15" xfId="0" applyNumberFormat="1" applyFont="1" applyBorder="1" applyAlignment="1">
      <alignment horizontal="center" vertical="center" wrapText="1"/>
    </xf>
    <xf numFmtId="10" fontId="9" fillId="0" borderId="15" xfId="0" applyNumberFormat="1" applyFont="1" applyBorder="1" applyAlignment="1">
      <alignment horizontal="center" vertical="center"/>
    </xf>
    <xf numFmtId="0" fontId="0" fillId="39" borderId="15" xfId="0" applyFill="1" applyBorder="1" applyAlignment="1">
      <alignment/>
    </xf>
    <xf numFmtId="10" fontId="9" fillId="0" borderId="15" xfId="58" applyNumberFormat="1" applyFont="1" applyFill="1" applyBorder="1" applyAlignment="1" applyProtection="1">
      <alignment horizontal="center" vertical="center" wrapText="1"/>
      <protection/>
    </xf>
    <xf numFmtId="0" fontId="14" fillId="0" borderId="15" xfId="0" applyFont="1" applyBorder="1" applyAlignment="1">
      <alignment horizontal="center" vertical="center" wrapText="1"/>
    </xf>
    <xf numFmtId="0" fontId="9" fillId="0" borderId="15"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0" fillId="0" borderId="15" xfId="0" applyFont="1" applyBorder="1" applyAlignment="1">
      <alignment vertical="top" wrapText="1"/>
    </xf>
    <xf numFmtId="10" fontId="8" fillId="39" borderId="15" xfId="0" applyNumberFormat="1" applyFont="1" applyFill="1" applyBorder="1" applyAlignment="1">
      <alignment horizontal="center" vertical="center"/>
    </xf>
    <xf numFmtId="0" fontId="8" fillId="39" borderId="15" xfId="0" applyFont="1" applyFill="1" applyBorder="1" applyAlignment="1">
      <alignment horizontal="center" vertical="top" wrapText="1"/>
    </xf>
    <xf numFmtId="0" fontId="62" fillId="40" borderId="15" xfId="0" applyFont="1" applyFill="1" applyBorder="1" applyAlignment="1">
      <alignment horizontal="center" vertical="center" wrapText="1"/>
    </xf>
    <xf numFmtId="0" fontId="8" fillId="41" borderId="15" xfId="0" applyFont="1" applyFill="1" applyBorder="1" applyAlignment="1">
      <alignment horizontal="center" vertical="top" wrapText="1"/>
    </xf>
    <xf numFmtId="0" fontId="9" fillId="41" borderId="15" xfId="0" applyFont="1" applyFill="1" applyBorder="1" applyAlignment="1">
      <alignment horizontal="center" vertical="top" wrapText="1"/>
    </xf>
    <xf numFmtId="0" fontId="62" fillId="0" borderId="15" xfId="0" applyFont="1" applyFill="1" applyBorder="1" applyAlignment="1">
      <alignment horizontal="center" vertical="center" wrapText="1"/>
    </xf>
    <xf numFmtId="0" fontId="0" fillId="41" borderId="15" xfId="0" applyFont="1" applyFill="1" applyBorder="1" applyAlignment="1">
      <alignment horizontal="center" vertical="top" wrapText="1"/>
    </xf>
    <xf numFmtId="9" fontId="0" fillId="0" borderId="15" xfId="58" applyFill="1" applyBorder="1" applyAlignment="1">
      <alignment horizontal="center" vertical="center" wrapText="1"/>
    </xf>
    <xf numFmtId="10" fontId="0" fillId="0" borderId="15" xfId="58" applyNumberFormat="1" applyFill="1" applyBorder="1" applyAlignment="1">
      <alignment horizontal="center" vertical="center" wrapText="1"/>
    </xf>
    <xf numFmtId="9" fontId="0" fillId="0" borderId="15" xfId="58" applyFill="1" applyBorder="1" applyAlignment="1">
      <alignment/>
    </xf>
    <xf numFmtId="10" fontId="0" fillId="0" borderId="15" xfId="58" applyNumberFormat="1" applyBorder="1" applyAlignment="1">
      <alignment horizontal="center" vertical="center" wrapText="1"/>
    </xf>
    <xf numFmtId="10" fontId="9" fillId="0" borderId="15" xfId="58" applyNumberFormat="1" applyFont="1" applyFill="1" applyBorder="1" applyAlignment="1">
      <alignment horizontal="center" vertical="center" wrapText="1"/>
    </xf>
    <xf numFmtId="10" fontId="9" fillId="0" borderId="15" xfId="58" applyNumberFormat="1" applyFont="1" applyBorder="1" applyAlignment="1">
      <alignment horizontal="center" vertical="center" wrapText="1"/>
    </xf>
    <xf numFmtId="10" fontId="9" fillId="0" borderId="15" xfId="58" applyNumberFormat="1" applyFont="1" applyFill="1" applyBorder="1" applyAlignment="1">
      <alignment horizontal="center" vertical="top" wrapText="1"/>
    </xf>
    <xf numFmtId="10" fontId="9" fillId="0" borderId="0" xfId="58" applyNumberFormat="1" applyFont="1" applyAlignment="1">
      <alignment/>
    </xf>
    <xf numFmtId="10" fontId="9" fillId="0" borderId="0" xfId="58" applyNumberFormat="1" applyFont="1" applyFill="1" applyAlignment="1">
      <alignment/>
    </xf>
    <xf numFmtId="10" fontId="9" fillId="34" borderId="0" xfId="58" applyNumberFormat="1" applyFont="1" applyFill="1" applyAlignment="1">
      <alignment/>
    </xf>
    <xf numFmtId="0" fontId="9" fillId="34" borderId="0" xfId="0" applyFont="1" applyFill="1" applyAlignment="1">
      <alignment/>
    </xf>
    <xf numFmtId="0" fontId="9" fillId="0" borderId="0" xfId="0" applyFont="1" applyFill="1" applyAlignment="1">
      <alignment/>
    </xf>
    <xf numFmtId="0" fontId="9" fillId="0" borderId="0" xfId="0" applyFont="1" applyAlignment="1">
      <alignment/>
    </xf>
    <xf numFmtId="10" fontId="8" fillId="37" borderId="15" xfId="0" applyNumberFormat="1" applyFont="1" applyFill="1" applyBorder="1" applyAlignment="1">
      <alignment horizontal="center" vertical="center" wrapText="1"/>
    </xf>
    <xf numFmtId="10" fontId="8" fillId="38" borderId="15" xfId="0" applyNumberFormat="1" applyFont="1" applyFill="1" applyBorder="1" applyAlignment="1">
      <alignment horizontal="center"/>
    </xf>
    <xf numFmtId="10" fontId="9" fillId="42" borderId="15" xfId="58" applyNumberFormat="1" applyFont="1" applyFill="1" applyBorder="1" applyAlignment="1">
      <alignment horizontal="center" vertical="center" wrapText="1"/>
    </xf>
    <xf numFmtId="10" fontId="9" fillId="43" borderId="15" xfId="58"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0" fontId="9" fillId="43" borderId="15" xfId="0" applyNumberFormat="1" applyFont="1" applyFill="1" applyBorder="1" applyAlignment="1">
      <alignment horizontal="center" vertical="center" wrapText="1"/>
    </xf>
    <xf numFmtId="10" fontId="9" fillId="0" borderId="15" xfId="0" applyNumberFormat="1" applyFont="1" applyFill="1" applyBorder="1" applyAlignment="1">
      <alignment vertical="center"/>
    </xf>
    <xf numFmtId="10" fontId="9" fillId="0" borderId="15" xfId="0" applyNumberFormat="1" applyFont="1" applyFill="1" applyBorder="1" applyAlignment="1">
      <alignment horizontal="center" vertical="center"/>
    </xf>
    <xf numFmtId="0" fontId="9" fillId="0" borderId="15" xfId="0" applyFont="1" applyFill="1" applyBorder="1" applyAlignment="1">
      <alignment/>
    </xf>
    <xf numFmtId="9" fontId="0" fillId="0" borderId="15" xfId="58" applyFill="1" applyBorder="1" applyAlignment="1">
      <alignment vertical="center"/>
    </xf>
    <xf numFmtId="0" fontId="12" fillId="44" borderId="15" xfId="0" applyFont="1" applyFill="1" applyBorder="1" applyAlignment="1">
      <alignment horizontal="center" vertical="center"/>
    </xf>
    <xf numFmtId="0" fontId="12" fillId="45" borderId="15" xfId="0" applyFont="1" applyFill="1" applyBorder="1" applyAlignment="1">
      <alignment horizontal="center" vertical="center"/>
    </xf>
    <xf numFmtId="10" fontId="12" fillId="45" borderId="15" xfId="0" applyNumberFormat="1" applyFont="1" applyFill="1" applyBorder="1" applyAlignment="1">
      <alignment horizontal="center"/>
    </xf>
    <xf numFmtId="0" fontId="1" fillId="46" borderId="15" xfId="0" applyFont="1" applyFill="1" applyBorder="1" applyAlignment="1">
      <alignment horizontal="center" vertical="top" wrapText="1"/>
    </xf>
    <xf numFmtId="0" fontId="1" fillId="45" borderId="15" xfId="0" applyFont="1" applyFill="1" applyBorder="1" applyAlignment="1">
      <alignment horizontal="center" vertical="top" wrapText="1"/>
    </xf>
    <xf numFmtId="10" fontId="9" fillId="36" borderId="15" xfId="0" applyNumberFormat="1" applyFont="1" applyFill="1" applyBorder="1" applyAlignment="1">
      <alignment horizontal="center" vertical="center" wrapText="1"/>
    </xf>
    <xf numFmtId="10" fontId="9" fillId="0" borderId="15" xfId="0" applyNumberFormat="1" applyFont="1" applyFill="1" applyBorder="1" applyAlignment="1">
      <alignment/>
    </xf>
    <xf numFmtId="10" fontId="9" fillId="36" borderId="15" xfId="0" applyNumberFormat="1" applyFont="1" applyFill="1" applyBorder="1" applyAlignment="1">
      <alignment horizontal="center" vertical="center"/>
    </xf>
    <xf numFmtId="172" fontId="2" fillId="0" borderId="12" xfId="58" applyNumberFormat="1" applyFont="1" applyFill="1" applyBorder="1" applyAlignment="1" applyProtection="1">
      <alignment horizontal="center" vertical="center" wrapText="1"/>
      <protection/>
    </xf>
    <xf numFmtId="172" fontId="2" fillId="0" borderId="13" xfId="58" applyNumberFormat="1" applyFont="1" applyFill="1" applyBorder="1" applyAlignment="1" applyProtection="1">
      <alignment horizontal="center" vertical="center" wrapText="1"/>
      <protection/>
    </xf>
    <xf numFmtId="0" fontId="4"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9" fontId="4" fillId="0" borderId="15" xfId="0" applyNumberFormat="1" applyFont="1" applyFill="1" applyBorder="1" applyAlignment="1">
      <alignment horizontal="center" vertical="center" wrapText="1"/>
    </xf>
    <xf numFmtId="0" fontId="6" fillId="0" borderId="15" xfId="47" applyNumberFormat="1" applyFont="1" applyFill="1" applyBorder="1" applyAlignment="1" applyProtection="1">
      <alignment horizontal="center" vertical="center" wrapText="1"/>
      <protection/>
    </xf>
    <xf numFmtId="0" fontId="29" fillId="44" borderId="15" xfId="0" applyFont="1" applyFill="1" applyBorder="1" applyAlignment="1">
      <alignment horizontal="center"/>
    </xf>
    <xf numFmtId="0" fontId="28" fillId="44" borderId="15" xfId="0" applyFont="1" applyFill="1" applyBorder="1" applyAlignment="1">
      <alignment/>
    </xf>
    <xf numFmtId="10" fontId="12" fillId="44" borderId="15" xfId="0" applyNumberFormat="1" applyFont="1" applyFill="1" applyBorder="1" applyAlignment="1">
      <alignment horizontal="center"/>
    </xf>
    <xf numFmtId="10" fontId="12" fillId="44" borderId="15" xfId="58" applyNumberFormat="1" applyFont="1" applyFill="1" applyBorder="1" applyAlignment="1">
      <alignment horizontal="center"/>
    </xf>
    <xf numFmtId="0" fontId="1" fillId="44" borderId="15" xfId="0" applyFont="1" applyFill="1" applyBorder="1" applyAlignment="1">
      <alignment/>
    </xf>
    <xf numFmtId="0" fontId="2" fillId="47" borderId="15" xfId="0" applyFont="1" applyFill="1" applyBorder="1" applyAlignment="1">
      <alignment horizontal="center" vertical="center" wrapText="1"/>
    </xf>
    <xf numFmtId="10" fontId="9" fillId="47" borderId="15" xfId="0" applyNumberFormat="1" applyFont="1" applyFill="1" applyBorder="1" applyAlignment="1">
      <alignment horizontal="center" vertical="center" wrapText="1"/>
    </xf>
    <xf numFmtId="0" fontId="0" fillId="47" borderId="15" xfId="0" applyFont="1" applyFill="1" applyBorder="1" applyAlignment="1">
      <alignment wrapText="1"/>
    </xf>
    <xf numFmtId="172" fontId="2" fillId="47" borderId="12" xfId="58" applyNumberFormat="1" applyFont="1" applyFill="1" applyBorder="1" applyAlignment="1" applyProtection="1">
      <alignment horizontal="center" vertical="center" wrapText="1"/>
      <protection/>
    </xf>
    <xf numFmtId="0" fontId="3" fillId="0" borderId="13"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10" fontId="2" fillId="0" borderId="15" xfId="0" applyNumberFormat="1" applyFont="1" applyFill="1" applyBorder="1" applyAlignment="1">
      <alignment horizontal="center" vertical="center" wrapText="1"/>
    </xf>
    <xf numFmtId="10" fontId="2" fillId="0" borderId="15" xfId="58" applyNumberFormat="1" applyFont="1" applyFill="1" applyBorder="1" applyAlignment="1">
      <alignment horizontal="center" vertical="center" wrapText="1"/>
    </xf>
    <xf numFmtId="10" fontId="63" fillId="0" borderId="15" xfId="58" applyNumberFormat="1" applyFont="1" applyFill="1" applyBorder="1" applyAlignment="1">
      <alignment horizontal="center" vertical="center" wrapText="1"/>
    </xf>
    <xf numFmtId="0" fontId="2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7"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0" borderId="15" xfId="0" applyFont="1" applyBorder="1" applyAlignment="1">
      <alignment horizontal="center" vertical="center" wrapText="1"/>
    </xf>
    <xf numFmtId="0" fontId="8" fillId="0" borderId="15" xfId="0" applyFont="1" applyFill="1" applyBorder="1" applyAlignment="1">
      <alignment horizontal="center" vertical="center" textRotation="90" wrapText="1"/>
    </xf>
    <xf numFmtId="0" fontId="9"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21" xfId="0" applyFont="1" applyFill="1" applyBorder="1" applyAlignment="1">
      <alignment horizontal="center" vertical="center" textRotation="90" wrapText="1"/>
    </xf>
    <xf numFmtId="0" fontId="8" fillId="0" borderId="22" xfId="0" applyFont="1" applyFill="1" applyBorder="1" applyAlignment="1">
      <alignment horizontal="center" vertical="center" textRotation="90"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15" xfId="0" applyFont="1" applyFill="1" applyBorder="1" applyAlignment="1">
      <alignment horizontal="center" vertical="center" textRotation="90" wrapText="1"/>
    </xf>
    <xf numFmtId="0" fontId="0" fillId="0" borderId="15" xfId="0" applyFon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xcel_BuiltIn_Cálculo"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tas" xfId="57"/>
    <cellStyle name="Percent" xfId="58"/>
    <cellStyle name="Porcentual 2" xfId="59"/>
    <cellStyle name="Porcentual 3"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33"/>
      <rgbColor rgb="00808000"/>
      <rgbColor rgb="00800080"/>
      <rgbColor rgb="00008080"/>
      <rgbColor rgb="00C0C0C0"/>
      <rgbColor rgb="00808080"/>
      <rgbColor rgb="009999FF"/>
      <rgbColor rgb="00993366"/>
      <rgbColor rgb="00EFEFEF"/>
      <rgbColor rgb="00EEEEEE"/>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66CCFF"/>
      <rgbColor rgb="00FF99CC"/>
      <rgbColor rgb="00CC99FF"/>
      <rgbColor rgb="00FFCC99"/>
      <rgbColor rgb="003366FF"/>
      <rgbColor rgb="0066FFFF"/>
      <rgbColor rgb="0099CC00"/>
      <rgbColor rgb="00FFCC00"/>
      <rgbColor rgb="00FF9900"/>
      <rgbColor rgb="00FF6600"/>
      <rgbColor rgb="00666699"/>
      <rgbColor rgb="00B2B2B2"/>
      <rgbColor rgb="00003366"/>
      <rgbColor rgb="00339966"/>
      <rgbColor rgb="00003300"/>
      <rgbColor rgb="003300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352425</xdr:colOff>
      <xdr:row>0</xdr:row>
      <xdr:rowOff>104775</xdr:rowOff>
    </xdr:from>
    <xdr:to>
      <xdr:col>15</xdr:col>
      <xdr:colOff>962025</xdr:colOff>
      <xdr:row>0</xdr:row>
      <xdr:rowOff>1543050</xdr:rowOff>
    </xdr:to>
    <xdr:pic>
      <xdr:nvPicPr>
        <xdr:cNvPr id="1" name="Picture 31"/>
        <xdr:cNvPicPr preferRelativeResize="1">
          <a:picLocks noChangeAspect="1"/>
        </xdr:cNvPicPr>
      </xdr:nvPicPr>
      <xdr:blipFill>
        <a:blip r:embed="rId1"/>
        <a:stretch>
          <a:fillRect/>
        </a:stretch>
      </xdr:blipFill>
      <xdr:spPr>
        <a:xfrm>
          <a:off x="15154275" y="104775"/>
          <a:ext cx="1343025" cy="1438275"/>
        </a:xfrm>
        <a:prstGeom prst="rect">
          <a:avLst/>
        </a:prstGeom>
        <a:blipFill>
          <a:blip r:embed=""/>
          <a:srcRect/>
          <a:stretch>
            <a:fillRect/>
          </a:stretch>
        </a:blipFill>
        <a:ln w="9525" cmpd="sng">
          <a:noFill/>
        </a:ln>
      </xdr:spPr>
    </xdr:pic>
    <xdr:clientData/>
  </xdr:twoCellAnchor>
  <xdr:twoCellAnchor>
    <xdr:from>
      <xdr:col>0</xdr:col>
      <xdr:colOff>762000</xdr:colOff>
      <xdr:row>0</xdr:row>
      <xdr:rowOff>104775</xdr:rowOff>
    </xdr:from>
    <xdr:to>
      <xdr:col>0</xdr:col>
      <xdr:colOff>2038350</xdr:colOff>
      <xdr:row>0</xdr:row>
      <xdr:rowOff>1438275</xdr:rowOff>
    </xdr:to>
    <xdr:pic>
      <xdr:nvPicPr>
        <xdr:cNvPr id="2" name="Picture 1"/>
        <xdr:cNvPicPr preferRelativeResize="1">
          <a:picLocks noChangeAspect="1"/>
        </xdr:cNvPicPr>
      </xdr:nvPicPr>
      <xdr:blipFill>
        <a:blip r:embed="rId2"/>
        <a:stretch>
          <a:fillRect/>
        </a:stretch>
      </xdr:blipFill>
      <xdr:spPr>
        <a:xfrm>
          <a:off x="762000" y="104775"/>
          <a:ext cx="1276350" cy="13239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1428750</xdr:colOff>
      <xdr:row>0</xdr:row>
      <xdr:rowOff>1390650</xdr:rowOff>
    </xdr:to>
    <xdr:pic>
      <xdr:nvPicPr>
        <xdr:cNvPr id="1" name="Picture 1"/>
        <xdr:cNvPicPr preferRelativeResize="1">
          <a:picLocks noChangeAspect="1"/>
        </xdr:cNvPicPr>
      </xdr:nvPicPr>
      <xdr:blipFill>
        <a:blip r:embed="rId1"/>
        <a:stretch>
          <a:fillRect/>
        </a:stretch>
      </xdr:blipFill>
      <xdr:spPr>
        <a:xfrm>
          <a:off x="219075" y="104775"/>
          <a:ext cx="1209675" cy="1285875"/>
        </a:xfrm>
        <a:prstGeom prst="rect">
          <a:avLst/>
        </a:prstGeom>
        <a:blipFill>
          <a:blip r:embed=""/>
          <a:srcRect/>
          <a:stretch>
            <a:fillRect/>
          </a:stretch>
        </a:blipFill>
        <a:ln w="9525" cmpd="sng">
          <a:noFill/>
        </a:ln>
      </xdr:spPr>
    </xdr:pic>
    <xdr:clientData/>
  </xdr:twoCellAnchor>
  <xdr:twoCellAnchor>
    <xdr:from>
      <xdr:col>16</xdr:col>
      <xdr:colOff>485775</xdr:colOff>
      <xdr:row>0</xdr:row>
      <xdr:rowOff>66675</xdr:rowOff>
    </xdr:from>
    <xdr:to>
      <xdr:col>16</xdr:col>
      <xdr:colOff>1457325</xdr:colOff>
      <xdr:row>0</xdr:row>
      <xdr:rowOff>1381125</xdr:rowOff>
    </xdr:to>
    <xdr:pic>
      <xdr:nvPicPr>
        <xdr:cNvPr id="2" name="Picture 31"/>
        <xdr:cNvPicPr preferRelativeResize="1">
          <a:picLocks noChangeAspect="1"/>
        </xdr:cNvPicPr>
      </xdr:nvPicPr>
      <xdr:blipFill>
        <a:blip r:embed="rId2"/>
        <a:stretch>
          <a:fillRect/>
        </a:stretch>
      </xdr:blipFill>
      <xdr:spPr>
        <a:xfrm>
          <a:off x="16002000" y="66675"/>
          <a:ext cx="971550" cy="1314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7"/>
  <sheetViews>
    <sheetView showGridLines="0" tabSelected="1" view="pageBreakPreview" zoomScale="75" zoomScaleNormal="60" zoomScaleSheetLayoutView="75" zoomScalePageLayoutView="0" workbookViewId="0" topLeftCell="A1">
      <selection activeCell="B1" sqref="B1:K1"/>
    </sheetView>
  </sheetViews>
  <sheetFormatPr defaultColWidth="11.421875" defaultRowHeight="14.25" customHeight="1"/>
  <cols>
    <col min="1" max="1" width="38.57421875" style="12" customWidth="1"/>
    <col min="2" max="3" width="19.8515625" style="12" customWidth="1"/>
    <col min="4" max="4" width="17.140625" style="12" customWidth="1"/>
    <col min="5" max="6" width="18.8515625" style="12" customWidth="1"/>
    <col min="7" max="7" width="11.00390625" style="12" customWidth="1"/>
    <col min="8" max="8" width="11.421875" style="12" customWidth="1"/>
    <col min="9" max="10" width="11.00390625" style="12" customWidth="1"/>
    <col min="11" max="11" width="11.421875" style="12" customWidth="1"/>
    <col min="12" max="15" width="11.00390625" style="12" customWidth="1"/>
    <col min="16" max="16" width="18.421875" style="12" customWidth="1"/>
    <col min="17" max="68" width="11.421875" style="12" customWidth="1"/>
    <col min="69" max="70" width="0" style="12" hidden="1" customWidth="1"/>
    <col min="71" max="16384" width="11.421875" style="12" customWidth="1"/>
  </cols>
  <sheetData>
    <row r="1" spans="1:16" s="14" customFormat="1" ht="126.75" customHeight="1">
      <c r="A1" s="13"/>
      <c r="B1" s="138" t="s">
        <v>0</v>
      </c>
      <c r="C1" s="138"/>
      <c r="D1" s="138"/>
      <c r="E1" s="138"/>
      <c r="F1" s="138"/>
      <c r="G1" s="138"/>
      <c r="H1" s="138"/>
      <c r="I1" s="138"/>
      <c r="J1" s="138"/>
      <c r="K1" s="138"/>
      <c r="L1" s="139" t="s">
        <v>1</v>
      </c>
      <c r="M1" s="139"/>
      <c r="N1" s="139"/>
      <c r="O1" s="138"/>
      <c r="P1" s="138"/>
    </row>
    <row r="2" spans="1:16" s="14" customFormat="1" ht="36" customHeight="1">
      <c r="A2" s="15" t="s">
        <v>142</v>
      </c>
      <c r="B2" s="140" t="s">
        <v>151</v>
      </c>
      <c r="C2" s="140"/>
      <c r="D2" s="140"/>
      <c r="E2" s="140"/>
      <c r="F2" s="140"/>
      <c r="G2" s="140"/>
      <c r="H2" s="140"/>
      <c r="I2" s="140"/>
      <c r="J2" s="140"/>
      <c r="K2" s="140"/>
      <c r="L2" s="15" t="s">
        <v>3</v>
      </c>
      <c r="M2" s="140" t="s">
        <v>152</v>
      </c>
      <c r="N2" s="140"/>
      <c r="O2" s="140"/>
      <c r="P2" s="140"/>
    </row>
    <row r="3" spans="1:71" s="20" customFormat="1" ht="65.25" customHeight="1">
      <c r="A3" s="16" t="s">
        <v>143</v>
      </c>
      <c r="B3" s="17" t="s">
        <v>144</v>
      </c>
      <c r="C3" s="18" t="s">
        <v>145</v>
      </c>
      <c r="D3" s="19" t="s">
        <v>146</v>
      </c>
      <c r="E3" s="16" t="s">
        <v>7</v>
      </c>
      <c r="F3" s="16" t="s">
        <v>8</v>
      </c>
      <c r="G3" s="16" t="s">
        <v>9</v>
      </c>
      <c r="H3" s="16" t="s">
        <v>10</v>
      </c>
      <c r="I3" s="16" t="s">
        <v>11</v>
      </c>
      <c r="J3" s="16" t="s">
        <v>12</v>
      </c>
      <c r="K3" s="16" t="s">
        <v>13</v>
      </c>
      <c r="L3" s="16" t="s">
        <v>14</v>
      </c>
      <c r="M3" s="16" t="s">
        <v>15</v>
      </c>
      <c r="N3" s="16" t="s">
        <v>16</v>
      </c>
      <c r="O3" s="16" t="s">
        <v>17</v>
      </c>
      <c r="P3" s="16" t="s">
        <v>147</v>
      </c>
      <c r="BQ3" s="21" t="s">
        <v>148</v>
      </c>
      <c r="BR3" s="22" t="s">
        <v>149</v>
      </c>
      <c r="BS3" s="23"/>
    </row>
    <row r="4" spans="1:70" s="27" customFormat="1" ht="191.25" customHeight="1">
      <c r="A4" s="16" t="s">
        <v>153</v>
      </c>
      <c r="B4" s="24" t="s">
        <v>154</v>
      </c>
      <c r="C4" s="131" t="s">
        <v>150</v>
      </c>
      <c r="D4" s="25">
        <v>0.15</v>
      </c>
      <c r="E4" s="116">
        <f>+2!D24</f>
        <v>0.22</v>
      </c>
      <c r="F4" s="116">
        <f>+2!E24</f>
        <v>0.22</v>
      </c>
      <c r="G4" s="116">
        <f>+2!F24</f>
        <v>0.2</v>
      </c>
      <c r="H4" s="116">
        <f>+2!G24</f>
        <v>0</v>
      </c>
      <c r="I4" s="116">
        <f>+2!H24</f>
        <v>0.2</v>
      </c>
      <c r="J4" s="116"/>
      <c r="K4" s="116"/>
      <c r="L4" s="116"/>
      <c r="M4" s="116"/>
      <c r="N4" s="116"/>
      <c r="O4" s="116"/>
      <c r="P4" s="117">
        <f>+(F4+I4+L4+O4)*D4</f>
        <v>0.063</v>
      </c>
      <c r="Q4" s="26"/>
      <c r="BQ4" s="21"/>
      <c r="BR4" s="22"/>
    </row>
    <row r="5" spans="1:70" s="27" customFormat="1" ht="191.25" customHeight="1">
      <c r="A5" s="16" t="s">
        <v>155</v>
      </c>
      <c r="B5" s="29" t="s">
        <v>156</v>
      </c>
      <c r="C5" s="132"/>
      <c r="D5" s="25">
        <v>0.7</v>
      </c>
      <c r="E5" s="116">
        <f>+2!D95</f>
        <v>0.2027</v>
      </c>
      <c r="F5" s="116">
        <f>+2!E95</f>
        <v>0.2027</v>
      </c>
      <c r="G5" s="116">
        <f>+2!F95</f>
        <v>0.32480000000000003</v>
      </c>
      <c r="H5" s="116">
        <f>+2!G95</f>
        <v>0</v>
      </c>
      <c r="I5" s="116">
        <f>+2!H95</f>
        <v>0.2948</v>
      </c>
      <c r="J5" s="116"/>
      <c r="K5" s="130">
        <f>+2!J95</f>
        <v>0.01</v>
      </c>
      <c r="L5" s="116"/>
      <c r="M5" s="116"/>
      <c r="N5" s="130">
        <f>+2!M95</f>
        <v>0.04</v>
      </c>
      <c r="O5" s="116"/>
      <c r="P5" s="117">
        <f>+(F5+I5+L5+O5)*D5</f>
        <v>0.34825</v>
      </c>
      <c r="Q5" s="26"/>
      <c r="BQ5" s="21"/>
      <c r="BR5" s="22"/>
    </row>
    <row r="6" spans="1:70" s="27" customFormat="1" ht="123.75" customHeight="1">
      <c r="A6" s="16" t="s">
        <v>157</v>
      </c>
      <c r="B6" s="30" t="s">
        <v>158</v>
      </c>
      <c r="C6" s="133"/>
      <c r="D6" s="25">
        <v>0.15</v>
      </c>
      <c r="E6" s="116">
        <f>+2!D101</f>
        <v>0.24</v>
      </c>
      <c r="F6" s="116">
        <f>+2!E101</f>
        <v>0.24</v>
      </c>
      <c r="G6" s="116">
        <f>+2!F101</f>
        <v>0.25</v>
      </c>
      <c r="H6" s="116">
        <f>+2!G101</f>
        <v>0</v>
      </c>
      <c r="I6" s="116">
        <f>+2!H101</f>
        <v>0.25</v>
      </c>
      <c r="J6" s="116"/>
      <c r="K6" s="116"/>
      <c r="L6" s="116"/>
      <c r="M6" s="116"/>
      <c r="N6" s="116"/>
      <c r="O6" s="116"/>
      <c r="P6" s="117">
        <f>+(F6+I6+L6+O6)*D6</f>
        <v>0.0735</v>
      </c>
      <c r="BQ6" s="21"/>
      <c r="BR6" s="22"/>
    </row>
    <row r="7" spans="1:16" ht="28.5" customHeight="1">
      <c r="A7" s="137" t="s">
        <v>47</v>
      </c>
      <c r="B7" s="137"/>
      <c r="C7" s="137"/>
      <c r="D7" s="28">
        <f>+SUM(D4:D6)</f>
        <v>1</v>
      </c>
      <c r="E7" s="28">
        <f>+SUM(E4:E6)</f>
        <v>0.6627</v>
      </c>
      <c r="F7" s="28">
        <f>+SUM(F4:F6)</f>
        <v>0.6627</v>
      </c>
      <c r="G7" s="28">
        <f>+SUM(G4:G6)</f>
        <v>0.7748</v>
      </c>
      <c r="H7" s="28">
        <f>+SUM(H4:H6)</f>
        <v>0</v>
      </c>
      <c r="I7" s="28">
        <f aca="true" t="shared" si="0" ref="I7:O7">+SUM(I4:I6)</f>
        <v>0.7448</v>
      </c>
      <c r="J7" s="28">
        <f t="shared" si="0"/>
        <v>0</v>
      </c>
      <c r="K7" s="28">
        <f t="shared" si="0"/>
        <v>0.01</v>
      </c>
      <c r="L7" s="28">
        <f t="shared" si="0"/>
        <v>0</v>
      </c>
      <c r="M7" s="28">
        <f t="shared" si="0"/>
        <v>0</v>
      </c>
      <c r="N7" s="28">
        <f t="shared" si="0"/>
        <v>0.04</v>
      </c>
      <c r="O7" s="28">
        <f t="shared" si="0"/>
        <v>0</v>
      </c>
      <c r="P7" s="28">
        <f>SUM(P4:P6)</f>
        <v>0.48475</v>
      </c>
    </row>
  </sheetData>
  <sheetProtection selectLockedCells="1" selectUnlockedCells="1"/>
  <mergeCells count="6">
    <mergeCell ref="A7:C7"/>
    <mergeCell ref="B1:K1"/>
    <mergeCell ref="L1:N1"/>
    <mergeCell ref="O1:P1"/>
    <mergeCell ref="B2:K2"/>
    <mergeCell ref="M2:P2"/>
  </mergeCells>
  <printOptions gridLines="1" horizontalCentered="1" verticalCentered="1"/>
  <pageMargins left="0.19652777777777777" right="0.19652777777777777" top="0.19652777777777777" bottom="0.19652777777777777" header="0.5118055555555555" footer="0.5118055555555555"/>
  <pageSetup horizontalDpi="300" verticalDpi="300"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Q116"/>
  <sheetViews>
    <sheetView view="pageBreakPreview" zoomScale="115" zoomScaleNormal="60" zoomScaleSheetLayoutView="115" zoomScalePageLayoutView="0" workbookViewId="0" topLeftCell="A3">
      <pane ySplit="1" topLeftCell="A4" activePane="bottomLeft" state="frozen"/>
      <selection pane="topLeft" activeCell="A3" sqref="A3"/>
      <selection pane="bottomLeft" activeCell="A4" sqref="A4:A24"/>
    </sheetView>
  </sheetViews>
  <sheetFormatPr defaultColWidth="11.421875" defaultRowHeight="15.75" customHeight="1"/>
  <cols>
    <col min="1" max="1" width="25.140625" style="0" customWidth="1"/>
    <col min="2" max="2" width="22.28125" style="0" customWidth="1"/>
    <col min="3" max="3" width="18.8515625" style="0" customWidth="1"/>
    <col min="4" max="4" width="11.421875" style="1" customWidth="1"/>
    <col min="5" max="5" width="11.421875" style="0" customWidth="1"/>
    <col min="6" max="6" width="11.00390625" style="2" customWidth="1"/>
    <col min="7" max="7" width="11.421875" style="3" customWidth="1"/>
    <col min="9" max="9" width="11.421875" style="2" customWidth="1"/>
    <col min="10" max="11" width="11.421875" style="0" customWidth="1"/>
    <col min="12" max="12" width="11.421875" style="2" customWidth="1"/>
    <col min="13" max="15" width="11.421875" style="0" customWidth="1"/>
    <col min="16" max="17" width="29.7109375" style="0" customWidth="1"/>
  </cols>
  <sheetData>
    <row r="1" spans="1:17" ht="114" customHeight="1">
      <c r="A1" s="4"/>
      <c r="B1" s="141" t="s">
        <v>0</v>
      </c>
      <c r="C1" s="141"/>
      <c r="D1" s="141"/>
      <c r="E1" s="141"/>
      <c r="F1" s="141"/>
      <c r="G1" s="141"/>
      <c r="H1" s="141"/>
      <c r="I1" s="141"/>
      <c r="J1" s="141"/>
      <c r="K1" s="141"/>
      <c r="L1" s="141"/>
      <c r="M1" s="141"/>
      <c r="N1" s="142" t="s">
        <v>1</v>
      </c>
      <c r="O1" s="142"/>
      <c r="P1" s="5"/>
      <c r="Q1" s="4"/>
    </row>
    <row r="2" spans="1:17" ht="31.5" customHeight="1">
      <c r="A2" s="32" t="s">
        <v>2</v>
      </c>
      <c r="B2" s="143" t="s">
        <v>151</v>
      </c>
      <c r="C2" s="144"/>
      <c r="D2" s="144"/>
      <c r="E2" s="144"/>
      <c r="F2" s="144"/>
      <c r="G2" s="144"/>
      <c r="H2" s="144"/>
      <c r="I2" s="144"/>
      <c r="J2" s="144"/>
      <c r="K2" s="144"/>
      <c r="L2" s="144"/>
      <c r="M2" s="145"/>
      <c r="N2" s="32" t="s">
        <v>3</v>
      </c>
      <c r="O2" s="143" t="s">
        <v>152</v>
      </c>
      <c r="P2" s="144"/>
      <c r="Q2" s="145"/>
    </row>
    <row r="3" spans="1:17" s="31" customFormat="1" ht="134.25" customHeight="1">
      <c r="A3" s="118" t="s">
        <v>4</v>
      </c>
      <c r="B3" s="119" t="s">
        <v>5</v>
      </c>
      <c r="C3" s="119" t="s">
        <v>233</v>
      </c>
      <c r="D3" s="120" t="s">
        <v>7</v>
      </c>
      <c r="E3" s="118" t="s">
        <v>8</v>
      </c>
      <c r="F3" s="118" t="s">
        <v>9</v>
      </c>
      <c r="G3" s="118" t="s">
        <v>10</v>
      </c>
      <c r="H3" s="118" t="s">
        <v>11</v>
      </c>
      <c r="I3" s="118" t="s">
        <v>12</v>
      </c>
      <c r="J3" s="118" t="s">
        <v>13</v>
      </c>
      <c r="K3" s="118" t="s">
        <v>14</v>
      </c>
      <c r="L3" s="118" t="s">
        <v>15</v>
      </c>
      <c r="M3" s="118" t="s">
        <v>16</v>
      </c>
      <c r="N3" s="118" t="s">
        <v>17</v>
      </c>
      <c r="O3" s="121" t="s">
        <v>18</v>
      </c>
      <c r="P3" s="121" t="s">
        <v>19</v>
      </c>
      <c r="Q3" s="121" t="s">
        <v>20</v>
      </c>
    </row>
    <row r="4" spans="1:17" ht="188.25" customHeight="1">
      <c r="A4" s="147" t="s">
        <v>153</v>
      </c>
      <c r="B4" s="33" t="s">
        <v>21</v>
      </c>
      <c r="C4" s="34" t="s">
        <v>22</v>
      </c>
      <c r="D4" s="35">
        <v>0.04</v>
      </c>
      <c r="E4" s="35">
        <v>0.04</v>
      </c>
      <c r="F4" s="89">
        <v>0.04</v>
      </c>
      <c r="G4" s="89">
        <v>0</v>
      </c>
      <c r="H4" s="89">
        <v>0.04</v>
      </c>
      <c r="I4" s="36"/>
      <c r="J4" s="35"/>
      <c r="K4" s="35"/>
      <c r="L4" s="36"/>
      <c r="M4" s="35"/>
      <c r="N4" s="35"/>
      <c r="O4" s="80" t="s">
        <v>159</v>
      </c>
      <c r="P4" s="37" t="s">
        <v>23</v>
      </c>
      <c r="Q4" s="148" t="s">
        <v>225</v>
      </c>
    </row>
    <row r="5" spans="1:17" ht="16.5" customHeight="1">
      <c r="A5" s="147"/>
      <c r="B5" s="38" t="s">
        <v>24</v>
      </c>
      <c r="C5" s="38"/>
      <c r="D5" s="39">
        <f aca="true" t="shared" si="0" ref="D5:N5">+SUM(D4:D4)</f>
        <v>0.04</v>
      </c>
      <c r="E5" s="39">
        <f t="shared" si="0"/>
        <v>0.04</v>
      </c>
      <c r="F5" s="39">
        <f t="shared" si="0"/>
        <v>0.04</v>
      </c>
      <c r="G5" s="39">
        <f t="shared" si="0"/>
        <v>0</v>
      </c>
      <c r="H5" s="39">
        <f t="shared" si="0"/>
        <v>0.04</v>
      </c>
      <c r="I5" s="39">
        <f t="shared" si="0"/>
        <v>0</v>
      </c>
      <c r="J5" s="39">
        <f t="shared" si="0"/>
        <v>0</v>
      </c>
      <c r="K5" s="39">
        <f t="shared" si="0"/>
        <v>0</v>
      </c>
      <c r="L5" s="39">
        <f t="shared" si="0"/>
        <v>0</v>
      </c>
      <c r="M5" s="39">
        <f t="shared" si="0"/>
        <v>0</v>
      </c>
      <c r="N5" s="39">
        <f t="shared" si="0"/>
        <v>0</v>
      </c>
      <c r="O5" s="41"/>
      <c r="P5" s="41"/>
      <c r="Q5" s="148"/>
    </row>
    <row r="6" spans="1:17" ht="51" customHeight="1">
      <c r="A6" s="147"/>
      <c r="B6" s="33" t="s">
        <v>25</v>
      </c>
      <c r="C6" s="34" t="s">
        <v>26</v>
      </c>
      <c r="D6" s="35">
        <v>0.04</v>
      </c>
      <c r="E6" s="35">
        <v>0.04</v>
      </c>
      <c r="F6" s="89">
        <v>0.04</v>
      </c>
      <c r="G6" s="89">
        <v>0</v>
      </c>
      <c r="H6" s="89">
        <v>0.04</v>
      </c>
      <c r="I6" s="69"/>
      <c r="J6" s="69"/>
      <c r="K6" s="69"/>
      <c r="L6" s="69"/>
      <c r="M6" s="70"/>
      <c r="N6" s="42"/>
      <c r="O6" s="80" t="s">
        <v>160</v>
      </c>
      <c r="P6" s="37" t="s">
        <v>27</v>
      </c>
      <c r="Q6" s="148"/>
    </row>
    <row r="7" spans="1:17" ht="16.5" customHeight="1">
      <c r="A7" s="147"/>
      <c r="B7" s="38" t="s">
        <v>24</v>
      </c>
      <c r="C7" s="38"/>
      <c r="D7" s="39">
        <f aca="true" t="shared" si="1" ref="D7:N7">+SUM(D6:D6)</f>
        <v>0.04</v>
      </c>
      <c r="E7" s="39">
        <f t="shared" si="1"/>
        <v>0.04</v>
      </c>
      <c r="F7" s="39">
        <f t="shared" si="1"/>
        <v>0.04</v>
      </c>
      <c r="G7" s="39">
        <f t="shared" si="1"/>
        <v>0</v>
      </c>
      <c r="H7" s="39">
        <f t="shared" si="1"/>
        <v>0.04</v>
      </c>
      <c r="I7" s="39">
        <f t="shared" si="1"/>
        <v>0</v>
      </c>
      <c r="J7" s="39">
        <f t="shared" si="1"/>
        <v>0</v>
      </c>
      <c r="K7" s="39">
        <f t="shared" si="1"/>
        <v>0</v>
      </c>
      <c r="L7" s="39">
        <f t="shared" si="1"/>
        <v>0</v>
      </c>
      <c r="M7" s="39">
        <f t="shared" si="1"/>
        <v>0</v>
      </c>
      <c r="N7" s="39">
        <f t="shared" si="1"/>
        <v>0</v>
      </c>
      <c r="O7" s="41"/>
      <c r="P7" s="43"/>
      <c r="Q7" s="148"/>
    </row>
    <row r="8" spans="1:17" ht="39.75" customHeight="1">
      <c r="A8" s="147"/>
      <c r="B8" s="146" t="s">
        <v>28</v>
      </c>
      <c r="C8" s="34" t="s">
        <v>221</v>
      </c>
      <c r="D8" s="35">
        <v>0.04</v>
      </c>
      <c r="E8" s="35">
        <v>0.04</v>
      </c>
      <c r="F8" s="89">
        <v>0</v>
      </c>
      <c r="G8" s="89">
        <v>0</v>
      </c>
      <c r="H8" s="89">
        <v>0</v>
      </c>
      <c r="I8" s="69"/>
      <c r="J8" s="69"/>
      <c r="K8" s="69"/>
      <c r="L8" s="69"/>
      <c r="M8" s="44"/>
      <c r="N8" s="44"/>
      <c r="O8" s="80" t="s">
        <v>161</v>
      </c>
      <c r="P8" s="75" t="s">
        <v>220</v>
      </c>
      <c r="Q8" s="148"/>
    </row>
    <row r="9" spans="1:17" ht="39" customHeight="1">
      <c r="A9" s="147"/>
      <c r="B9" s="146"/>
      <c r="C9" s="34" t="s">
        <v>29</v>
      </c>
      <c r="D9" s="35">
        <v>0.04</v>
      </c>
      <c r="E9" s="35">
        <v>0.04</v>
      </c>
      <c r="F9" s="89">
        <v>0.04</v>
      </c>
      <c r="G9" s="89">
        <v>0</v>
      </c>
      <c r="H9" s="89">
        <v>0.04</v>
      </c>
      <c r="I9" s="69"/>
      <c r="J9" s="69"/>
      <c r="K9" s="69"/>
      <c r="L9" s="69"/>
      <c r="M9" s="44"/>
      <c r="N9" s="44"/>
      <c r="O9" s="80" t="s">
        <v>162</v>
      </c>
      <c r="P9" s="37" t="s">
        <v>30</v>
      </c>
      <c r="Q9" s="148"/>
    </row>
    <row r="10" spans="1:17" ht="45.75" customHeight="1">
      <c r="A10" s="147"/>
      <c r="B10" s="146"/>
      <c r="C10" s="34" t="s">
        <v>31</v>
      </c>
      <c r="D10" s="35">
        <v>0.04</v>
      </c>
      <c r="E10" s="35">
        <v>0.04</v>
      </c>
      <c r="F10" s="89">
        <v>0</v>
      </c>
      <c r="G10" s="89">
        <v>0</v>
      </c>
      <c r="H10" s="89">
        <v>0</v>
      </c>
      <c r="I10" s="69"/>
      <c r="J10" s="69"/>
      <c r="K10" s="69"/>
      <c r="L10" s="69"/>
      <c r="M10" s="44"/>
      <c r="N10" s="44"/>
      <c r="O10" s="80" t="s">
        <v>163</v>
      </c>
      <c r="P10" s="75" t="s">
        <v>220</v>
      </c>
      <c r="Q10" s="148"/>
    </row>
    <row r="11" spans="1:17" ht="16.5" customHeight="1">
      <c r="A11" s="147"/>
      <c r="B11" s="38" t="s">
        <v>24</v>
      </c>
      <c r="C11" s="38"/>
      <c r="D11" s="39">
        <f aca="true" t="shared" si="2" ref="D11:N11">+SUM(D8:D10)</f>
        <v>0.12</v>
      </c>
      <c r="E11" s="39">
        <f t="shared" si="2"/>
        <v>0.12</v>
      </c>
      <c r="F11" s="39">
        <f t="shared" si="2"/>
        <v>0.04</v>
      </c>
      <c r="G11" s="39">
        <f t="shared" si="2"/>
        <v>0</v>
      </c>
      <c r="H11" s="39">
        <f t="shared" si="2"/>
        <v>0.04</v>
      </c>
      <c r="I11" s="39">
        <f t="shared" si="2"/>
        <v>0</v>
      </c>
      <c r="J11" s="39">
        <f t="shared" si="2"/>
        <v>0</v>
      </c>
      <c r="K11" s="39">
        <f t="shared" si="2"/>
        <v>0</v>
      </c>
      <c r="L11" s="39">
        <f t="shared" si="2"/>
        <v>0</v>
      </c>
      <c r="M11" s="39">
        <f t="shared" si="2"/>
        <v>0</v>
      </c>
      <c r="N11" s="39">
        <f t="shared" si="2"/>
        <v>0</v>
      </c>
      <c r="O11" s="43"/>
      <c r="P11" s="43"/>
      <c r="Q11" s="148"/>
    </row>
    <row r="12" spans="1:17" ht="41.25" customHeight="1">
      <c r="A12" s="147"/>
      <c r="B12" s="149" t="s">
        <v>32</v>
      </c>
      <c r="C12" s="44" t="s">
        <v>33</v>
      </c>
      <c r="D12" s="90">
        <v>0</v>
      </c>
      <c r="E12" s="90">
        <v>0</v>
      </c>
      <c r="F12" s="89">
        <v>0</v>
      </c>
      <c r="G12" s="89">
        <v>0</v>
      </c>
      <c r="H12" s="89">
        <v>0</v>
      </c>
      <c r="I12" s="89"/>
      <c r="J12" s="89"/>
      <c r="K12" s="89"/>
      <c r="L12" s="89"/>
      <c r="M12" s="90"/>
      <c r="N12" s="90"/>
      <c r="O12" s="80" t="s">
        <v>164</v>
      </c>
      <c r="P12" s="75" t="s">
        <v>220</v>
      </c>
      <c r="Q12" s="148"/>
    </row>
    <row r="13" spans="1:17" ht="75.75" customHeight="1">
      <c r="A13" s="147"/>
      <c r="B13" s="149"/>
      <c r="C13" s="44" t="s">
        <v>34</v>
      </c>
      <c r="D13" s="90">
        <v>0</v>
      </c>
      <c r="E13" s="90">
        <v>0</v>
      </c>
      <c r="F13" s="89">
        <v>0</v>
      </c>
      <c r="G13" s="89">
        <v>0</v>
      </c>
      <c r="H13" s="89">
        <v>0</v>
      </c>
      <c r="I13" s="89"/>
      <c r="J13" s="89"/>
      <c r="K13" s="89"/>
      <c r="L13" s="89"/>
      <c r="M13" s="90"/>
      <c r="N13" s="90"/>
      <c r="O13" s="80" t="s">
        <v>165</v>
      </c>
      <c r="P13" s="75" t="s">
        <v>220</v>
      </c>
      <c r="Q13" s="148"/>
    </row>
    <row r="14" spans="1:17" ht="60.75" customHeight="1">
      <c r="A14" s="147"/>
      <c r="B14" s="149"/>
      <c r="C14" s="44" t="s">
        <v>36</v>
      </c>
      <c r="D14" s="90">
        <v>0</v>
      </c>
      <c r="E14" s="90">
        <v>0</v>
      </c>
      <c r="F14" s="89">
        <v>0</v>
      </c>
      <c r="G14" s="89">
        <v>0</v>
      </c>
      <c r="H14" s="89">
        <v>0</v>
      </c>
      <c r="I14" s="89"/>
      <c r="J14" s="89"/>
      <c r="K14" s="89"/>
      <c r="L14" s="89"/>
      <c r="M14" s="90"/>
      <c r="N14" s="90"/>
      <c r="O14" s="80" t="s">
        <v>166</v>
      </c>
      <c r="P14" s="75" t="s">
        <v>220</v>
      </c>
      <c r="Q14" s="148"/>
    </row>
    <row r="15" spans="1:17" ht="15.75" customHeight="1">
      <c r="A15" s="147"/>
      <c r="B15" s="40" t="s">
        <v>24</v>
      </c>
      <c r="C15" s="40"/>
      <c r="D15" s="39">
        <f aca="true" t="shared" si="3" ref="D15:N15">+SUM(D12:D14)</f>
        <v>0</v>
      </c>
      <c r="E15" s="39">
        <f t="shared" si="3"/>
        <v>0</v>
      </c>
      <c r="F15" s="39">
        <f t="shared" si="3"/>
        <v>0</v>
      </c>
      <c r="G15" s="39">
        <f t="shared" si="3"/>
        <v>0</v>
      </c>
      <c r="H15" s="39">
        <f t="shared" si="3"/>
        <v>0</v>
      </c>
      <c r="I15" s="39">
        <f t="shared" si="3"/>
        <v>0</v>
      </c>
      <c r="J15" s="39">
        <f t="shared" si="3"/>
        <v>0</v>
      </c>
      <c r="K15" s="39">
        <f t="shared" si="3"/>
        <v>0</v>
      </c>
      <c r="L15" s="39">
        <f t="shared" si="3"/>
        <v>0</v>
      </c>
      <c r="M15" s="39">
        <f t="shared" si="3"/>
        <v>0</v>
      </c>
      <c r="N15" s="39">
        <f t="shared" si="3"/>
        <v>0</v>
      </c>
      <c r="O15" s="43"/>
      <c r="P15" s="43"/>
      <c r="Q15" s="148"/>
    </row>
    <row r="16" spans="1:17" ht="99.75" customHeight="1">
      <c r="A16" s="147"/>
      <c r="B16" s="44" t="s">
        <v>37</v>
      </c>
      <c r="C16" s="44" t="s">
        <v>38</v>
      </c>
      <c r="D16" s="90">
        <v>0</v>
      </c>
      <c r="E16" s="35">
        <v>0</v>
      </c>
      <c r="F16" s="89">
        <v>0</v>
      </c>
      <c r="G16" s="89">
        <v>0</v>
      </c>
      <c r="H16" s="89">
        <v>0</v>
      </c>
      <c r="I16" s="69"/>
      <c r="J16" s="69"/>
      <c r="K16" s="69"/>
      <c r="L16" s="69"/>
      <c r="M16" s="75"/>
      <c r="N16" s="75"/>
      <c r="O16" s="80" t="s">
        <v>167</v>
      </c>
      <c r="P16" s="75" t="s">
        <v>220</v>
      </c>
      <c r="Q16" s="148"/>
    </row>
    <row r="17" spans="1:17" ht="15.75" customHeight="1">
      <c r="A17" s="147"/>
      <c r="B17" s="40" t="s">
        <v>24</v>
      </c>
      <c r="C17" s="40"/>
      <c r="D17" s="39">
        <f>+SUM(D16)</f>
        <v>0</v>
      </c>
      <c r="E17" s="39">
        <f aca="true" t="shared" si="4" ref="E17:N17">+SUM(E16)</f>
        <v>0</v>
      </c>
      <c r="F17" s="39">
        <f t="shared" si="4"/>
        <v>0</v>
      </c>
      <c r="G17" s="39">
        <f t="shared" si="4"/>
        <v>0</v>
      </c>
      <c r="H17" s="39">
        <f t="shared" si="4"/>
        <v>0</v>
      </c>
      <c r="I17" s="39">
        <f t="shared" si="4"/>
        <v>0</v>
      </c>
      <c r="J17" s="39">
        <f t="shared" si="4"/>
        <v>0</v>
      </c>
      <c r="K17" s="39">
        <f t="shared" si="4"/>
        <v>0</v>
      </c>
      <c r="L17" s="39">
        <f t="shared" si="4"/>
        <v>0</v>
      </c>
      <c r="M17" s="39">
        <f t="shared" si="4"/>
        <v>0</v>
      </c>
      <c r="N17" s="39">
        <f t="shared" si="4"/>
        <v>0</v>
      </c>
      <c r="O17" s="43"/>
      <c r="P17" s="43"/>
      <c r="Q17" s="148"/>
    </row>
    <row r="18" spans="1:17" ht="102.75" customHeight="1">
      <c r="A18" s="147"/>
      <c r="B18" s="149" t="s">
        <v>39</v>
      </c>
      <c r="C18" s="44" t="s">
        <v>40</v>
      </c>
      <c r="D18" s="90">
        <v>0</v>
      </c>
      <c r="E18" s="90">
        <v>0</v>
      </c>
      <c r="F18" s="89">
        <v>0.03</v>
      </c>
      <c r="G18" s="89">
        <v>0</v>
      </c>
      <c r="H18" s="89">
        <v>0.03</v>
      </c>
      <c r="I18" s="86"/>
      <c r="J18" s="86"/>
      <c r="K18" s="86"/>
      <c r="L18" s="86"/>
      <c r="M18" s="44"/>
      <c r="N18" s="44"/>
      <c r="O18" s="80" t="s">
        <v>168</v>
      </c>
      <c r="P18" s="75" t="s">
        <v>41</v>
      </c>
      <c r="Q18" s="148"/>
    </row>
    <row r="19" spans="1:17" ht="72" customHeight="1">
      <c r="A19" s="147"/>
      <c r="B19" s="149"/>
      <c r="C19" s="44" t="s">
        <v>42</v>
      </c>
      <c r="D19" s="90">
        <v>0</v>
      </c>
      <c r="E19" s="90">
        <v>0</v>
      </c>
      <c r="F19" s="89">
        <v>0.03</v>
      </c>
      <c r="G19" s="89">
        <v>0</v>
      </c>
      <c r="H19" s="89">
        <v>0.03</v>
      </c>
      <c r="I19" s="86"/>
      <c r="J19" s="86"/>
      <c r="K19" s="86"/>
      <c r="L19" s="86"/>
      <c r="M19" s="44"/>
      <c r="N19" s="44"/>
      <c r="O19" s="80" t="s">
        <v>169</v>
      </c>
      <c r="P19" s="75" t="s">
        <v>222</v>
      </c>
      <c r="Q19" s="148"/>
    </row>
    <row r="20" spans="1:17" ht="15.75">
      <c r="A20" s="147"/>
      <c r="B20" s="46" t="s">
        <v>24</v>
      </c>
      <c r="C20" s="47"/>
      <c r="D20" s="39">
        <f>+SUM(D18:D19)</f>
        <v>0</v>
      </c>
      <c r="E20" s="39">
        <f aca="true" t="shared" si="5" ref="E20:N20">+SUM(E18:E19)</f>
        <v>0</v>
      </c>
      <c r="F20" s="39">
        <f t="shared" si="5"/>
        <v>0.06</v>
      </c>
      <c r="G20" s="39">
        <f t="shared" si="5"/>
        <v>0</v>
      </c>
      <c r="H20" s="39">
        <f t="shared" si="5"/>
        <v>0.06</v>
      </c>
      <c r="I20" s="39">
        <f t="shared" si="5"/>
        <v>0</v>
      </c>
      <c r="J20" s="39">
        <f t="shared" si="5"/>
        <v>0</v>
      </c>
      <c r="K20" s="39">
        <f t="shared" si="5"/>
        <v>0</v>
      </c>
      <c r="L20" s="39">
        <f t="shared" si="5"/>
        <v>0</v>
      </c>
      <c r="M20" s="39">
        <f t="shared" si="5"/>
        <v>0</v>
      </c>
      <c r="N20" s="39">
        <f t="shared" si="5"/>
        <v>0</v>
      </c>
      <c r="O20" s="43"/>
      <c r="P20" s="43"/>
      <c r="Q20" s="148"/>
    </row>
    <row r="21" spans="1:17" ht="72" customHeight="1">
      <c r="A21" s="147"/>
      <c r="B21" s="149" t="s">
        <v>43</v>
      </c>
      <c r="C21" s="44" t="s">
        <v>44</v>
      </c>
      <c r="D21" s="35">
        <v>0.02</v>
      </c>
      <c r="E21" s="35">
        <v>0.02</v>
      </c>
      <c r="F21" s="89">
        <v>0.02</v>
      </c>
      <c r="G21" s="89">
        <v>0</v>
      </c>
      <c r="H21" s="89">
        <v>0.02</v>
      </c>
      <c r="I21" s="36"/>
      <c r="J21" s="36"/>
      <c r="K21" s="36"/>
      <c r="L21" s="36"/>
      <c r="M21" s="35"/>
      <c r="N21" s="35"/>
      <c r="O21" s="80" t="s">
        <v>170</v>
      </c>
      <c r="P21" s="37" t="s">
        <v>45</v>
      </c>
      <c r="Q21" s="148"/>
    </row>
    <row r="22" spans="1:17" ht="72" customHeight="1">
      <c r="A22" s="147"/>
      <c r="B22" s="149"/>
      <c r="C22" s="44" t="s">
        <v>46</v>
      </c>
      <c r="D22" s="35">
        <v>0</v>
      </c>
      <c r="E22" s="35">
        <v>0</v>
      </c>
      <c r="F22" s="89">
        <v>0</v>
      </c>
      <c r="G22" s="89">
        <v>0</v>
      </c>
      <c r="H22" s="89">
        <v>0</v>
      </c>
      <c r="I22" s="36"/>
      <c r="J22" s="36"/>
      <c r="K22" s="36"/>
      <c r="L22" s="36"/>
      <c r="M22" s="35"/>
      <c r="N22" s="35"/>
      <c r="O22" s="80" t="s">
        <v>171</v>
      </c>
      <c r="P22" s="37" t="s">
        <v>35</v>
      </c>
      <c r="Q22" s="148"/>
    </row>
    <row r="23" spans="1:17" ht="15.75">
      <c r="A23" s="147"/>
      <c r="B23" s="46" t="s">
        <v>24</v>
      </c>
      <c r="C23" s="46"/>
      <c r="D23" s="98">
        <f>SUM(D21:D22)</f>
        <v>0.02</v>
      </c>
      <c r="E23" s="98">
        <f aca="true" t="shared" si="6" ref="E23:N23">SUM(E21:E22)</f>
        <v>0.02</v>
      </c>
      <c r="F23" s="98">
        <f t="shared" si="6"/>
        <v>0.02</v>
      </c>
      <c r="G23" s="98">
        <f t="shared" si="6"/>
        <v>0</v>
      </c>
      <c r="H23" s="98">
        <f t="shared" si="6"/>
        <v>0.02</v>
      </c>
      <c r="I23" s="98">
        <f t="shared" si="6"/>
        <v>0</v>
      </c>
      <c r="J23" s="98">
        <f t="shared" si="6"/>
        <v>0</v>
      </c>
      <c r="K23" s="98">
        <f t="shared" si="6"/>
        <v>0</v>
      </c>
      <c r="L23" s="98">
        <f t="shared" si="6"/>
        <v>0</v>
      </c>
      <c r="M23" s="98">
        <f t="shared" si="6"/>
        <v>0</v>
      </c>
      <c r="N23" s="98">
        <f t="shared" si="6"/>
        <v>0</v>
      </c>
      <c r="O23" s="43"/>
      <c r="P23" s="43"/>
      <c r="Q23" s="148"/>
    </row>
    <row r="24" spans="1:17" ht="15.75">
      <c r="A24" s="147"/>
      <c r="B24" s="48" t="s">
        <v>47</v>
      </c>
      <c r="C24" s="48"/>
      <c r="D24" s="99">
        <f>+D20+D17+D15+D11+D7+D5+D23</f>
        <v>0.22</v>
      </c>
      <c r="E24" s="99">
        <f aca="true" t="shared" si="7" ref="E24:N24">+E20+E17+E15+E11+E7+E5+E23</f>
        <v>0.22</v>
      </c>
      <c r="F24" s="99">
        <f t="shared" si="7"/>
        <v>0.2</v>
      </c>
      <c r="G24" s="99">
        <f t="shared" si="7"/>
        <v>0</v>
      </c>
      <c r="H24" s="99">
        <f t="shared" si="7"/>
        <v>0.2</v>
      </c>
      <c r="I24" s="99">
        <f t="shared" si="7"/>
        <v>0</v>
      </c>
      <c r="J24" s="99">
        <f t="shared" si="7"/>
        <v>0</v>
      </c>
      <c r="K24" s="99">
        <f t="shared" si="7"/>
        <v>0</v>
      </c>
      <c r="L24" s="99">
        <f t="shared" si="7"/>
        <v>0</v>
      </c>
      <c r="M24" s="99">
        <f t="shared" si="7"/>
        <v>0</v>
      </c>
      <c r="N24" s="99">
        <f t="shared" si="7"/>
        <v>0</v>
      </c>
      <c r="O24" s="49"/>
      <c r="P24" s="49"/>
      <c r="Q24" s="148"/>
    </row>
    <row r="25" spans="1:17" ht="191.25" customHeight="1">
      <c r="A25" s="150" t="s">
        <v>155</v>
      </c>
      <c r="B25" s="152" t="s">
        <v>48</v>
      </c>
      <c r="C25" s="44" t="s">
        <v>49</v>
      </c>
      <c r="D25" s="90">
        <v>0.01</v>
      </c>
      <c r="E25" s="90">
        <v>0.01</v>
      </c>
      <c r="F25" s="89">
        <v>0.01</v>
      </c>
      <c r="G25" s="89">
        <v>0</v>
      </c>
      <c r="H25" s="89">
        <v>0.01</v>
      </c>
      <c r="I25" s="134">
        <v>0.01</v>
      </c>
      <c r="J25" s="89"/>
      <c r="K25" s="89"/>
      <c r="L25" s="134">
        <v>0.01</v>
      </c>
      <c r="M25" s="89"/>
      <c r="N25" s="89"/>
      <c r="O25" s="80" t="s">
        <v>172</v>
      </c>
      <c r="P25" s="50" t="s">
        <v>50</v>
      </c>
      <c r="Q25" s="154" t="s">
        <v>228</v>
      </c>
    </row>
    <row r="26" spans="1:17" ht="74.25" customHeight="1">
      <c r="A26" s="151"/>
      <c r="B26" s="153"/>
      <c r="C26" s="44" t="s">
        <v>51</v>
      </c>
      <c r="D26" s="90">
        <v>0.01</v>
      </c>
      <c r="E26" s="90">
        <v>0.01</v>
      </c>
      <c r="F26" s="89">
        <v>0</v>
      </c>
      <c r="G26" s="89">
        <v>0</v>
      </c>
      <c r="H26" s="89">
        <v>0</v>
      </c>
      <c r="I26" s="134">
        <v>0</v>
      </c>
      <c r="J26" s="89"/>
      <c r="K26" s="89"/>
      <c r="L26" s="134">
        <v>0</v>
      </c>
      <c r="M26" s="89"/>
      <c r="N26" s="89"/>
      <c r="O26" s="80" t="s">
        <v>173</v>
      </c>
      <c r="P26" s="75" t="s">
        <v>220</v>
      </c>
      <c r="Q26" s="155"/>
    </row>
    <row r="27" spans="1:17" ht="89.25" customHeight="1">
      <c r="A27" s="151"/>
      <c r="B27" s="153"/>
      <c r="C27" s="44" t="s">
        <v>52</v>
      </c>
      <c r="D27" s="90">
        <v>0</v>
      </c>
      <c r="E27" s="90">
        <v>0</v>
      </c>
      <c r="F27" s="89">
        <v>0.01</v>
      </c>
      <c r="G27" s="89">
        <v>0</v>
      </c>
      <c r="H27" s="89">
        <v>0.01</v>
      </c>
      <c r="I27" s="134">
        <v>0.01</v>
      </c>
      <c r="J27" s="89"/>
      <c r="K27" s="89"/>
      <c r="L27" s="134">
        <v>0.01</v>
      </c>
      <c r="M27" s="89"/>
      <c r="N27" s="89"/>
      <c r="O27" s="80" t="s">
        <v>174</v>
      </c>
      <c r="P27" s="37" t="s">
        <v>53</v>
      </c>
      <c r="Q27" s="155"/>
    </row>
    <row r="28" spans="1:17" s="3" customFormat="1" ht="15">
      <c r="A28" s="151"/>
      <c r="B28" s="153"/>
      <c r="C28" s="51"/>
      <c r="D28" s="52">
        <f>+SUM(D25:D27)</f>
        <v>0.02</v>
      </c>
      <c r="E28" s="52">
        <f aca="true" t="shared" si="8" ref="E28:N28">+SUM(E25:E27)</f>
        <v>0.02</v>
      </c>
      <c r="F28" s="52">
        <f t="shared" si="8"/>
        <v>0.02</v>
      </c>
      <c r="G28" s="52">
        <f t="shared" si="8"/>
        <v>0</v>
      </c>
      <c r="H28" s="52">
        <f t="shared" si="8"/>
        <v>0.02</v>
      </c>
      <c r="I28" s="52">
        <f t="shared" si="8"/>
        <v>0.02</v>
      </c>
      <c r="J28" s="52">
        <f t="shared" si="8"/>
        <v>0</v>
      </c>
      <c r="K28" s="52">
        <f t="shared" si="8"/>
        <v>0</v>
      </c>
      <c r="L28" s="52">
        <f t="shared" si="8"/>
        <v>0.02</v>
      </c>
      <c r="M28" s="52">
        <f t="shared" si="8"/>
        <v>0</v>
      </c>
      <c r="N28" s="52">
        <f t="shared" si="8"/>
        <v>0</v>
      </c>
      <c r="O28" s="82"/>
      <c r="P28" s="53"/>
      <c r="Q28" s="155"/>
    </row>
    <row r="29" spans="1:17" ht="174.75" customHeight="1">
      <c r="A29" s="151"/>
      <c r="B29" s="153"/>
      <c r="C29" s="44" t="s">
        <v>54</v>
      </c>
      <c r="D29" s="36">
        <v>0.01</v>
      </c>
      <c r="E29" s="36">
        <v>0.01</v>
      </c>
      <c r="F29" s="89">
        <v>0.01</v>
      </c>
      <c r="G29" s="89">
        <v>0</v>
      </c>
      <c r="H29" s="89">
        <v>0.01</v>
      </c>
      <c r="I29" s="135">
        <v>0.01</v>
      </c>
      <c r="J29" s="85"/>
      <c r="K29" s="85"/>
      <c r="L29" s="135">
        <v>0.01</v>
      </c>
      <c r="M29" s="37"/>
      <c r="N29" s="37"/>
      <c r="O29" s="83" t="s">
        <v>175</v>
      </c>
      <c r="P29" s="37" t="s">
        <v>55</v>
      </c>
      <c r="Q29" s="155"/>
    </row>
    <row r="30" spans="1:17" ht="70.5" customHeight="1">
      <c r="A30" s="151"/>
      <c r="B30" s="153"/>
      <c r="C30" s="44" t="s">
        <v>56</v>
      </c>
      <c r="D30" s="36">
        <v>0</v>
      </c>
      <c r="E30" s="36">
        <v>0</v>
      </c>
      <c r="F30" s="89">
        <v>0.01</v>
      </c>
      <c r="G30" s="89">
        <v>0</v>
      </c>
      <c r="H30" s="89">
        <v>0.01</v>
      </c>
      <c r="I30" s="135">
        <v>0</v>
      </c>
      <c r="J30" s="85"/>
      <c r="K30" s="85"/>
      <c r="L30" s="135">
        <v>0.01</v>
      </c>
      <c r="M30" s="37"/>
      <c r="N30" s="37"/>
      <c r="O30" s="83" t="s">
        <v>176</v>
      </c>
      <c r="P30" s="37" t="s">
        <v>57</v>
      </c>
      <c r="Q30" s="155"/>
    </row>
    <row r="31" spans="1:17" s="6" customFormat="1" ht="15.75" customHeight="1">
      <c r="A31" s="151"/>
      <c r="B31" s="153"/>
      <c r="C31" s="51"/>
      <c r="D31" s="52">
        <f>+SUM(D29:D30)</f>
        <v>0.01</v>
      </c>
      <c r="E31" s="52">
        <f aca="true" t="shared" si="9" ref="E31:N31">+SUM(E29:E30)</f>
        <v>0.01</v>
      </c>
      <c r="F31" s="52">
        <f t="shared" si="9"/>
        <v>0.02</v>
      </c>
      <c r="G31" s="52">
        <f t="shared" si="9"/>
        <v>0</v>
      </c>
      <c r="H31" s="52">
        <f t="shared" si="9"/>
        <v>0.02</v>
      </c>
      <c r="I31" s="52">
        <f t="shared" si="9"/>
        <v>0.01</v>
      </c>
      <c r="J31" s="52">
        <f t="shared" si="9"/>
        <v>0</v>
      </c>
      <c r="K31" s="52">
        <f t="shared" si="9"/>
        <v>0</v>
      </c>
      <c r="L31" s="52">
        <f t="shared" si="9"/>
        <v>0.02</v>
      </c>
      <c r="M31" s="52">
        <f t="shared" si="9"/>
        <v>0</v>
      </c>
      <c r="N31" s="52">
        <f t="shared" si="9"/>
        <v>0</v>
      </c>
      <c r="O31" s="82"/>
      <c r="P31" s="53"/>
      <c r="Q31" s="155"/>
    </row>
    <row r="32" spans="1:17" ht="64.5" customHeight="1">
      <c r="A32" s="151"/>
      <c r="B32" s="153"/>
      <c r="C32" s="44" t="s">
        <v>58</v>
      </c>
      <c r="D32" s="90">
        <v>0</v>
      </c>
      <c r="E32" s="90">
        <v>0</v>
      </c>
      <c r="F32" s="89">
        <v>0</v>
      </c>
      <c r="G32" s="89">
        <v>0</v>
      </c>
      <c r="H32" s="89">
        <v>0</v>
      </c>
      <c r="I32" s="135">
        <v>0.01</v>
      </c>
      <c r="J32" s="89"/>
      <c r="K32" s="89"/>
      <c r="L32" s="135">
        <v>0</v>
      </c>
      <c r="M32" s="91"/>
      <c r="N32" s="91"/>
      <c r="O32" s="83" t="s">
        <v>177</v>
      </c>
      <c r="P32" s="75" t="s">
        <v>220</v>
      </c>
      <c r="Q32" s="155"/>
    </row>
    <row r="33" spans="1:17" ht="66" customHeight="1">
      <c r="A33" s="151"/>
      <c r="B33" s="153"/>
      <c r="C33" s="44" t="s">
        <v>59</v>
      </c>
      <c r="D33" s="90">
        <v>0</v>
      </c>
      <c r="E33" s="90">
        <v>0</v>
      </c>
      <c r="F33" s="89">
        <v>0.01</v>
      </c>
      <c r="G33" s="89">
        <v>0</v>
      </c>
      <c r="H33" s="89">
        <v>0.01</v>
      </c>
      <c r="I33" s="135">
        <v>0</v>
      </c>
      <c r="J33" s="89"/>
      <c r="K33" s="89"/>
      <c r="L33" s="135">
        <v>0</v>
      </c>
      <c r="M33" s="91"/>
      <c r="N33" s="91"/>
      <c r="O33" s="83" t="s">
        <v>178</v>
      </c>
      <c r="P33" s="55" t="s">
        <v>60</v>
      </c>
      <c r="Q33" s="155"/>
    </row>
    <row r="34" spans="1:17" s="6" customFormat="1" ht="15.75" customHeight="1">
      <c r="A34" s="151"/>
      <c r="B34" s="153"/>
      <c r="C34" s="51"/>
      <c r="D34" s="52">
        <f>+SUM(D32:D33)</f>
        <v>0</v>
      </c>
      <c r="E34" s="52">
        <f aca="true" t="shared" si="10" ref="E34:N34">+SUM(E32:E33)</f>
        <v>0</v>
      </c>
      <c r="F34" s="52">
        <f t="shared" si="10"/>
        <v>0.01</v>
      </c>
      <c r="G34" s="52">
        <f t="shared" si="10"/>
        <v>0</v>
      </c>
      <c r="H34" s="52">
        <f t="shared" si="10"/>
        <v>0.01</v>
      </c>
      <c r="I34" s="52">
        <f t="shared" si="10"/>
        <v>0.01</v>
      </c>
      <c r="J34" s="52">
        <f t="shared" si="10"/>
        <v>0</v>
      </c>
      <c r="K34" s="52">
        <f t="shared" si="10"/>
        <v>0</v>
      </c>
      <c r="L34" s="52">
        <f t="shared" si="10"/>
        <v>0</v>
      </c>
      <c r="M34" s="52">
        <f t="shared" si="10"/>
        <v>0</v>
      </c>
      <c r="N34" s="52">
        <f t="shared" si="10"/>
        <v>0</v>
      </c>
      <c r="O34" s="82"/>
      <c r="P34" s="53"/>
      <c r="Q34" s="155"/>
    </row>
    <row r="35" spans="1:17" ht="76.5" customHeight="1">
      <c r="A35" s="151"/>
      <c r="B35" s="153"/>
      <c r="C35" s="44" t="s">
        <v>61</v>
      </c>
      <c r="D35" s="90">
        <v>0.01</v>
      </c>
      <c r="E35" s="90">
        <v>0.01</v>
      </c>
      <c r="F35" s="89">
        <v>0.01</v>
      </c>
      <c r="G35" s="89">
        <v>0</v>
      </c>
      <c r="H35" s="89">
        <v>0.01</v>
      </c>
      <c r="I35" s="134">
        <v>0.01</v>
      </c>
      <c r="J35" s="89"/>
      <c r="K35" s="89"/>
      <c r="L35" s="134">
        <v>0.01</v>
      </c>
      <c r="M35" s="91"/>
      <c r="N35" s="91"/>
      <c r="O35" s="83" t="s">
        <v>179</v>
      </c>
      <c r="P35" s="37" t="s">
        <v>62</v>
      </c>
      <c r="Q35" s="155"/>
    </row>
    <row r="36" spans="1:17" ht="90.75" customHeight="1">
      <c r="A36" s="151"/>
      <c r="B36" s="153"/>
      <c r="C36" s="44" t="s">
        <v>63</v>
      </c>
      <c r="D36" s="90">
        <v>0</v>
      </c>
      <c r="E36" s="90">
        <v>0</v>
      </c>
      <c r="F36" s="89">
        <v>0.01</v>
      </c>
      <c r="G36" s="89">
        <v>0</v>
      </c>
      <c r="H36" s="89">
        <v>0.01</v>
      </c>
      <c r="I36" s="134">
        <v>0</v>
      </c>
      <c r="J36" s="89"/>
      <c r="K36" s="89"/>
      <c r="L36" s="134">
        <v>0.01</v>
      </c>
      <c r="M36" s="89"/>
      <c r="N36" s="89"/>
      <c r="O36" s="83" t="s">
        <v>180</v>
      </c>
      <c r="P36" s="55" t="s">
        <v>64</v>
      </c>
      <c r="Q36" s="155"/>
    </row>
    <row r="37" spans="1:17" ht="144.75" customHeight="1">
      <c r="A37" s="151"/>
      <c r="B37" s="153"/>
      <c r="C37" s="44" t="s">
        <v>65</v>
      </c>
      <c r="D37" s="90">
        <v>0.01</v>
      </c>
      <c r="E37" s="90">
        <v>0.01</v>
      </c>
      <c r="F37" s="89">
        <v>0.01</v>
      </c>
      <c r="G37" s="89">
        <v>0</v>
      </c>
      <c r="H37" s="89">
        <v>0.01</v>
      </c>
      <c r="I37" s="134">
        <v>0.01</v>
      </c>
      <c r="J37" s="89"/>
      <c r="K37" s="89"/>
      <c r="L37" s="134">
        <v>0.01</v>
      </c>
      <c r="M37" s="89"/>
      <c r="N37" s="89"/>
      <c r="O37" s="83" t="s">
        <v>181</v>
      </c>
      <c r="P37" s="57" t="s">
        <v>66</v>
      </c>
      <c r="Q37" s="155"/>
    </row>
    <row r="38" spans="1:17" ht="99.75" customHeight="1">
      <c r="A38" s="151"/>
      <c r="B38" s="153"/>
      <c r="C38" s="44" t="s">
        <v>67</v>
      </c>
      <c r="D38" s="90">
        <v>0.01</v>
      </c>
      <c r="E38" s="90">
        <v>0.01</v>
      </c>
      <c r="F38" s="89">
        <v>0.01</v>
      </c>
      <c r="G38" s="89">
        <v>0</v>
      </c>
      <c r="H38" s="89">
        <v>0.01</v>
      </c>
      <c r="I38" s="134">
        <v>0.01</v>
      </c>
      <c r="J38" s="89"/>
      <c r="K38" s="89"/>
      <c r="L38" s="134">
        <v>0.01</v>
      </c>
      <c r="M38" s="89"/>
      <c r="N38" s="89"/>
      <c r="O38" s="83" t="s">
        <v>182</v>
      </c>
      <c r="P38" s="58" t="s">
        <v>68</v>
      </c>
      <c r="Q38" s="155"/>
    </row>
    <row r="39" spans="1:17" s="6" customFormat="1" ht="16.5" customHeight="1">
      <c r="A39" s="151"/>
      <c r="B39" s="153"/>
      <c r="C39" s="51"/>
      <c r="D39" s="52">
        <f>+SUM(D35:D38)</f>
        <v>0.03</v>
      </c>
      <c r="E39" s="52">
        <f aca="true" t="shared" si="11" ref="E39:N39">+SUM(E35:E38)</f>
        <v>0.03</v>
      </c>
      <c r="F39" s="52">
        <f t="shared" si="11"/>
        <v>0.04</v>
      </c>
      <c r="G39" s="52">
        <f t="shared" si="11"/>
        <v>0</v>
      </c>
      <c r="H39" s="52">
        <f t="shared" si="11"/>
        <v>0.04</v>
      </c>
      <c r="I39" s="52">
        <f t="shared" si="11"/>
        <v>0.03</v>
      </c>
      <c r="J39" s="52">
        <f t="shared" si="11"/>
        <v>0</v>
      </c>
      <c r="K39" s="52">
        <f t="shared" si="11"/>
        <v>0</v>
      </c>
      <c r="L39" s="52">
        <f t="shared" si="11"/>
        <v>0.04</v>
      </c>
      <c r="M39" s="52">
        <f t="shared" si="11"/>
        <v>0</v>
      </c>
      <c r="N39" s="52">
        <f t="shared" si="11"/>
        <v>0</v>
      </c>
      <c r="O39" s="84" t="s">
        <v>69</v>
      </c>
      <c r="P39" s="59"/>
      <c r="Q39" s="155"/>
    </row>
    <row r="40" spans="1:17" ht="69" customHeight="1">
      <c r="A40" s="151"/>
      <c r="B40" s="153"/>
      <c r="C40" s="44" t="s">
        <v>70</v>
      </c>
      <c r="D40" s="35">
        <v>0.01</v>
      </c>
      <c r="E40" s="35">
        <v>0.01</v>
      </c>
      <c r="F40" s="89">
        <v>0.01</v>
      </c>
      <c r="G40" s="89">
        <v>0</v>
      </c>
      <c r="H40" s="89">
        <v>0.01</v>
      </c>
      <c r="I40" s="134">
        <v>0.0003</v>
      </c>
      <c r="J40" s="69"/>
      <c r="K40" s="69"/>
      <c r="L40" s="134">
        <v>0.0003</v>
      </c>
      <c r="M40" s="75"/>
      <c r="N40" s="75"/>
      <c r="O40" s="83" t="s">
        <v>183</v>
      </c>
      <c r="P40" s="60" t="s">
        <v>71</v>
      </c>
      <c r="Q40" s="155"/>
    </row>
    <row r="41" spans="1:17" ht="174.75" customHeight="1">
      <c r="A41" s="151"/>
      <c r="B41" s="153"/>
      <c r="C41" s="44" t="s">
        <v>72</v>
      </c>
      <c r="D41" s="35">
        <v>0.0005</v>
      </c>
      <c r="E41" s="35">
        <v>0.0005</v>
      </c>
      <c r="F41" s="89">
        <v>0.0005</v>
      </c>
      <c r="G41" s="89">
        <v>0</v>
      </c>
      <c r="H41" s="36">
        <v>0.0005</v>
      </c>
      <c r="I41" s="134">
        <v>0.0005</v>
      </c>
      <c r="J41" s="69"/>
      <c r="K41" s="69"/>
      <c r="L41" s="134">
        <v>0.0005</v>
      </c>
      <c r="M41" s="75"/>
      <c r="N41" s="75"/>
      <c r="O41" s="83" t="s">
        <v>184</v>
      </c>
      <c r="P41" s="61" t="s">
        <v>73</v>
      </c>
      <c r="Q41" s="155"/>
    </row>
    <row r="42" spans="1:17" ht="138.75" customHeight="1">
      <c r="A42" s="151"/>
      <c r="B42" s="153"/>
      <c r="C42" s="44" t="s">
        <v>74</v>
      </c>
      <c r="D42" s="35">
        <v>0.0005</v>
      </c>
      <c r="E42" s="35">
        <v>0.0005</v>
      </c>
      <c r="F42" s="36">
        <v>0.0005</v>
      </c>
      <c r="G42" s="89">
        <v>0</v>
      </c>
      <c r="H42" s="36">
        <v>0.0005</v>
      </c>
      <c r="I42" s="134">
        <v>0.0005</v>
      </c>
      <c r="J42" s="69"/>
      <c r="K42" s="69"/>
      <c r="L42" s="134">
        <v>0.0005</v>
      </c>
      <c r="M42" s="75"/>
      <c r="N42" s="75"/>
      <c r="O42" s="83" t="s">
        <v>185</v>
      </c>
      <c r="P42" s="62" t="s">
        <v>75</v>
      </c>
      <c r="Q42" s="155"/>
    </row>
    <row r="43" spans="1:17" s="7" customFormat="1" ht="15.75" customHeight="1">
      <c r="A43" s="151"/>
      <c r="B43" s="153"/>
      <c r="C43" s="51"/>
      <c r="D43" s="52">
        <f>+SUM(D40:D42)</f>
        <v>0.011000000000000001</v>
      </c>
      <c r="E43" s="52">
        <f aca="true" t="shared" si="12" ref="E43:N43">+SUM(E40:E42)</f>
        <v>0.011000000000000001</v>
      </c>
      <c r="F43" s="52">
        <f t="shared" si="12"/>
        <v>0.011000000000000001</v>
      </c>
      <c r="G43" s="52">
        <f t="shared" si="12"/>
        <v>0</v>
      </c>
      <c r="H43" s="52">
        <f t="shared" si="12"/>
        <v>0.011000000000000001</v>
      </c>
      <c r="I43" s="52">
        <f t="shared" si="12"/>
        <v>0.0013</v>
      </c>
      <c r="J43" s="52">
        <f t="shared" si="12"/>
        <v>0</v>
      </c>
      <c r="K43" s="52">
        <f t="shared" si="12"/>
        <v>0</v>
      </c>
      <c r="L43" s="52">
        <f t="shared" si="12"/>
        <v>0.0013</v>
      </c>
      <c r="M43" s="52">
        <f t="shared" si="12"/>
        <v>0</v>
      </c>
      <c r="N43" s="52">
        <f t="shared" si="12"/>
        <v>0</v>
      </c>
      <c r="O43" s="82"/>
      <c r="P43" s="53"/>
      <c r="Q43" s="155"/>
    </row>
    <row r="44" spans="1:17" ht="71.25" customHeight="1">
      <c r="A44" s="151"/>
      <c r="B44" s="153"/>
      <c r="C44" s="44" t="s">
        <v>76</v>
      </c>
      <c r="D44" s="35">
        <v>0</v>
      </c>
      <c r="E44" s="35">
        <v>0</v>
      </c>
      <c r="F44" s="89">
        <v>0</v>
      </c>
      <c r="G44" s="89">
        <v>0</v>
      </c>
      <c r="H44" s="89">
        <v>0</v>
      </c>
      <c r="I44" s="134">
        <v>0.0005</v>
      </c>
      <c r="J44" s="86"/>
      <c r="K44" s="86"/>
      <c r="L44" s="134">
        <v>0</v>
      </c>
      <c r="M44" s="86"/>
      <c r="N44" s="86"/>
      <c r="O44" s="83" t="s">
        <v>186</v>
      </c>
      <c r="P44" s="37" t="s">
        <v>77</v>
      </c>
      <c r="Q44" s="155"/>
    </row>
    <row r="45" spans="1:17" s="3" customFormat="1" ht="17.25" customHeight="1">
      <c r="A45" s="151"/>
      <c r="B45" s="153"/>
      <c r="C45" s="51"/>
      <c r="D45" s="52">
        <f>+D44</f>
        <v>0</v>
      </c>
      <c r="E45" s="52">
        <f aca="true" t="shared" si="13" ref="E45:N45">+E44</f>
        <v>0</v>
      </c>
      <c r="F45" s="52">
        <f t="shared" si="13"/>
        <v>0</v>
      </c>
      <c r="G45" s="52">
        <f t="shared" si="13"/>
        <v>0</v>
      </c>
      <c r="H45" s="52">
        <f t="shared" si="13"/>
        <v>0</v>
      </c>
      <c r="I45" s="52">
        <f t="shared" si="13"/>
        <v>0.0005</v>
      </c>
      <c r="J45" s="52">
        <f t="shared" si="13"/>
        <v>0</v>
      </c>
      <c r="K45" s="52">
        <f t="shared" si="13"/>
        <v>0</v>
      </c>
      <c r="L45" s="52">
        <f t="shared" si="13"/>
        <v>0</v>
      </c>
      <c r="M45" s="52">
        <f t="shared" si="13"/>
        <v>0</v>
      </c>
      <c r="N45" s="52">
        <f t="shared" si="13"/>
        <v>0</v>
      </c>
      <c r="O45" s="82"/>
      <c r="P45" s="53"/>
      <c r="Q45" s="155"/>
    </row>
    <row r="46" spans="1:17" ht="134.25" customHeight="1">
      <c r="A46" s="151"/>
      <c r="B46" s="153"/>
      <c r="C46" s="44" t="s">
        <v>78</v>
      </c>
      <c r="D46" s="35">
        <v>0</v>
      </c>
      <c r="E46" s="35">
        <v>0</v>
      </c>
      <c r="F46" s="89">
        <v>0.0005</v>
      </c>
      <c r="G46" s="89">
        <v>0</v>
      </c>
      <c r="H46" s="89">
        <v>0.0005</v>
      </c>
      <c r="I46" s="134">
        <v>0</v>
      </c>
      <c r="J46" s="36"/>
      <c r="K46" s="36"/>
      <c r="L46" s="134">
        <v>0</v>
      </c>
      <c r="M46" s="36"/>
      <c r="N46" s="36"/>
      <c r="O46" s="83" t="s">
        <v>187</v>
      </c>
      <c r="P46" s="37" t="s">
        <v>231</v>
      </c>
      <c r="Q46" s="155"/>
    </row>
    <row r="47" spans="1:17" ht="90.75" customHeight="1">
      <c r="A47" s="151"/>
      <c r="B47" s="153"/>
      <c r="C47" s="44" t="s">
        <v>79</v>
      </c>
      <c r="D47" s="35">
        <v>0</v>
      </c>
      <c r="E47" s="35">
        <v>0</v>
      </c>
      <c r="F47" s="89">
        <v>0</v>
      </c>
      <c r="G47" s="89">
        <v>0</v>
      </c>
      <c r="H47" s="89">
        <v>0</v>
      </c>
      <c r="I47" s="134">
        <v>0.0005</v>
      </c>
      <c r="J47" s="36"/>
      <c r="K47" s="36"/>
      <c r="L47" s="134">
        <v>0.0005</v>
      </c>
      <c r="M47" s="36"/>
      <c r="N47" s="36"/>
      <c r="O47" s="83" t="s">
        <v>188</v>
      </c>
      <c r="P47" s="37" t="s">
        <v>223</v>
      </c>
      <c r="Q47" s="155"/>
    </row>
    <row r="48" spans="1:17" ht="97.5" customHeight="1">
      <c r="A48" s="151"/>
      <c r="B48" s="153"/>
      <c r="C48" s="44" t="s">
        <v>80</v>
      </c>
      <c r="D48" s="35">
        <v>0</v>
      </c>
      <c r="E48" s="35">
        <v>0</v>
      </c>
      <c r="F48" s="89">
        <v>0</v>
      </c>
      <c r="G48" s="89">
        <v>0</v>
      </c>
      <c r="H48" s="89">
        <v>0</v>
      </c>
      <c r="I48" s="134">
        <v>0</v>
      </c>
      <c r="J48" s="36"/>
      <c r="K48" s="36"/>
      <c r="L48" s="134">
        <v>0.0005</v>
      </c>
      <c r="M48" s="36"/>
      <c r="N48" s="36"/>
      <c r="O48" s="83" t="s">
        <v>189</v>
      </c>
      <c r="P48" s="37" t="s">
        <v>223</v>
      </c>
      <c r="Q48" s="155"/>
    </row>
    <row r="49" spans="1:17" s="3" customFormat="1" ht="15.75" customHeight="1">
      <c r="A49" s="151"/>
      <c r="B49" s="153"/>
      <c r="C49" s="51"/>
      <c r="D49" s="52">
        <f>+SUM(D46:D48)</f>
        <v>0</v>
      </c>
      <c r="E49" s="52">
        <f aca="true" t="shared" si="14" ref="E49:N49">+SUM(E46:E48)</f>
        <v>0</v>
      </c>
      <c r="F49" s="52">
        <f t="shared" si="14"/>
        <v>0.0005</v>
      </c>
      <c r="G49" s="52">
        <f t="shared" si="14"/>
        <v>0</v>
      </c>
      <c r="H49" s="52">
        <f t="shared" si="14"/>
        <v>0.0005</v>
      </c>
      <c r="I49" s="52">
        <f t="shared" si="14"/>
        <v>0.0005</v>
      </c>
      <c r="J49" s="52">
        <f t="shared" si="14"/>
        <v>0</v>
      </c>
      <c r="K49" s="52">
        <f t="shared" si="14"/>
        <v>0</v>
      </c>
      <c r="L49" s="52">
        <f t="shared" si="14"/>
        <v>0.001</v>
      </c>
      <c r="M49" s="52">
        <f t="shared" si="14"/>
        <v>0</v>
      </c>
      <c r="N49" s="52">
        <f t="shared" si="14"/>
        <v>0</v>
      </c>
      <c r="O49" s="82"/>
      <c r="P49" s="53"/>
      <c r="Q49" s="155"/>
    </row>
    <row r="50" spans="1:17" ht="61.5" customHeight="1">
      <c r="A50" s="151"/>
      <c r="B50" s="153"/>
      <c r="C50" s="44" t="s">
        <v>81</v>
      </c>
      <c r="D50" s="35">
        <v>0.0005</v>
      </c>
      <c r="E50" s="35">
        <v>0.0005</v>
      </c>
      <c r="F50" s="89">
        <v>0</v>
      </c>
      <c r="G50" s="89">
        <v>0</v>
      </c>
      <c r="H50" s="89">
        <v>0</v>
      </c>
      <c r="I50" s="134">
        <v>0</v>
      </c>
      <c r="J50" s="36"/>
      <c r="K50" s="36"/>
      <c r="L50" s="134">
        <v>0</v>
      </c>
      <c r="M50" s="35"/>
      <c r="N50" s="35"/>
      <c r="O50" s="83" t="s">
        <v>190</v>
      </c>
      <c r="P50" s="37" t="s">
        <v>223</v>
      </c>
      <c r="Q50" s="155"/>
    </row>
    <row r="51" spans="1:17" ht="177" customHeight="1">
      <c r="A51" s="151"/>
      <c r="B51" s="153"/>
      <c r="C51" s="44" t="s">
        <v>82</v>
      </c>
      <c r="D51" s="35">
        <v>0.0005</v>
      </c>
      <c r="E51" s="35">
        <v>0.0005</v>
      </c>
      <c r="F51" s="89">
        <v>0</v>
      </c>
      <c r="G51" s="89">
        <v>0</v>
      </c>
      <c r="H51" s="89">
        <v>0</v>
      </c>
      <c r="I51" s="134">
        <v>0</v>
      </c>
      <c r="J51" s="36"/>
      <c r="K51" s="36"/>
      <c r="L51" s="134">
        <v>0</v>
      </c>
      <c r="M51" s="35"/>
      <c r="N51" s="35"/>
      <c r="O51" s="83" t="s">
        <v>191</v>
      </c>
      <c r="P51" s="37" t="s">
        <v>223</v>
      </c>
      <c r="Q51" s="155"/>
    </row>
    <row r="52" spans="1:17" ht="114" customHeight="1">
      <c r="A52" s="151"/>
      <c r="B52" s="153"/>
      <c r="C52" s="102" t="s">
        <v>83</v>
      </c>
      <c r="D52" s="35">
        <v>0</v>
      </c>
      <c r="E52" s="35">
        <v>0</v>
      </c>
      <c r="F52" s="89">
        <v>0.0005</v>
      </c>
      <c r="G52" s="89">
        <v>0</v>
      </c>
      <c r="H52" s="89">
        <v>0.0005</v>
      </c>
      <c r="I52" s="134">
        <v>0.0005</v>
      </c>
      <c r="J52" s="36"/>
      <c r="K52" s="36"/>
      <c r="L52" s="134">
        <v>0.0005</v>
      </c>
      <c r="M52" s="35"/>
      <c r="N52" s="35"/>
      <c r="O52" s="83" t="s">
        <v>192</v>
      </c>
      <c r="P52" s="37" t="s">
        <v>84</v>
      </c>
      <c r="Q52" s="155"/>
    </row>
    <row r="53" spans="1:17" s="3" customFormat="1" ht="15.75" customHeight="1">
      <c r="A53" s="151"/>
      <c r="B53" s="153"/>
      <c r="C53" s="51"/>
      <c r="D53" s="52">
        <f>+SUM(D50:D52)</f>
        <v>0.001</v>
      </c>
      <c r="E53" s="52">
        <f aca="true" t="shared" si="15" ref="E53:N53">+SUM(E50:E52)</f>
        <v>0.001</v>
      </c>
      <c r="F53" s="52">
        <f t="shared" si="15"/>
        <v>0.0005</v>
      </c>
      <c r="G53" s="52">
        <f t="shared" si="15"/>
        <v>0</v>
      </c>
      <c r="H53" s="52">
        <f t="shared" si="15"/>
        <v>0.0005</v>
      </c>
      <c r="I53" s="52">
        <f t="shared" si="15"/>
        <v>0.0005</v>
      </c>
      <c r="J53" s="52">
        <f t="shared" si="15"/>
        <v>0</v>
      </c>
      <c r="K53" s="52">
        <f t="shared" si="15"/>
        <v>0</v>
      </c>
      <c r="L53" s="52">
        <f t="shared" si="15"/>
        <v>0.0005</v>
      </c>
      <c r="M53" s="52">
        <f t="shared" si="15"/>
        <v>0</v>
      </c>
      <c r="N53" s="52">
        <f t="shared" si="15"/>
        <v>0</v>
      </c>
      <c r="O53" s="82"/>
      <c r="P53" s="53"/>
      <c r="Q53" s="155"/>
    </row>
    <row r="54" spans="1:17" ht="39.75" customHeight="1">
      <c r="A54" s="151"/>
      <c r="B54" s="153"/>
      <c r="C54" s="44" t="s">
        <v>85</v>
      </c>
      <c r="D54" s="35">
        <v>0</v>
      </c>
      <c r="E54" s="35">
        <v>0</v>
      </c>
      <c r="F54" s="89">
        <v>0</v>
      </c>
      <c r="G54" s="89">
        <v>0</v>
      </c>
      <c r="H54" s="89">
        <v>0</v>
      </c>
      <c r="I54" s="134">
        <v>0.01</v>
      </c>
      <c r="J54" s="69"/>
      <c r="K54" s="69"/>
      <c r="L54" s="134">
        <v>0</v>
      </c>
      <c r="M54" s="34"/>
      <c r="N54" s="34"/>
      <c r="O54" s="83" t="s">
        <v>193</v>
      </c>
      <c r="P54" s="37" t="s">
        <v>223</v>
      </c>
      <c r="Q54" s="155"/>
    </row>
    <row r="55" spans="1:17" ht="66" customHeight="1">
      <c r="A55" s="151"/>
      <c r="B55" s="153"/>
      <c r="C55" s="44" t="s">
        <v>86</v>
      </c>
      <c r="D55" s="35">
        <v>0</v>
      </c>
      <c r="E55" s="35">
        <v>0</v>
      </c>
      <c r="F55" s="89">
        <v>0</v>
      </c>
      <c r="G55" s="89">
        <v>0</v>
      </c>
      <c r="H55" s="89">
        <v>0</v>
      </c>
      <c r="I55" s="134">
        <v>0.01</v>
      </c>
      <c r="J55" s="69"/>
      <c r="K55" s="69"/>
      <c r="L55" s="134">
        <v>0</v>
      </c>
      <c r="M55" s="34"/>
      <c r="N55" s="34"/>
      <c r="O55" s="83" t="s">
        <v>194</v>
      </c>
      <c r="P55" s="37" t="s">
        <v>223</v>
      </c>
      <c r="Q55" s="155"/>
    </row>
    <row r="56" spans="1:17" s="3" customFormat="1" ht="15.75" customHeight="1">
      <c r="A56" s="151"/>
      <c r="B56" s="153"/>
      <c r="C56" s="51"/>
      <c r="D56" s="52">
        <f>+D54+D55</f>
        <v>0</v>
      </c>
      <c r="E56" s="52">
        <f aca="true" t="shared" si="16" ref="E56:N56">+E54+E55</f>
        <v>0</v>
      </c>
      <c r="F56" s="52">
        <f t="shared" si="16"/>
        <v>0</v>
      </c>
      <c r="G56" s="52">
        <f t="shared" si="16"/>
        <v>0</v>
      </c>
      <c r="H56" s="52">
        <f t="shared" si="16"/>
        <v>0</v>
      </c>
      <c r="I56" s="52">
        <f t="shared" si="16"/>
        <v>0.02</v>
      </c>
      <c r="J56" s="52">
        <f t="shared" si="16"/>
        <v>0</v>
      </c>
      <c r="K56" s="52">
        <f t="shared" si="16"/>
        <v>0</v>
      </c>
      <c r="L56" s="52">
        <f t="shared" si="16"/>
        <v>0</v>
      </c>
      <c r="M56" s="52">
        <f t="shared" si="16"/>
        <v>0</v>
      </c>
      <c r="N56" s="52">
        <f t="shared" si="16"/>
        <v>0</v>
      </c>
      <c r="O56" s="82"/>
      <c r="P56" s="53"/>
      <c r="Q56" s="155"/>
    </row>
    <row r="57" spans="1:17" ht="134.25" customHeight="1">
      <c r="A57" s="151"/>
      <c r="B57" s="153"/>
      <c r="C57" s="45" t="s">
        <v>87</v>
      </c>
      <c r="D57" s="36">
        <v>0.01</v>
      </c>
      <c r="E57" s="36">
        <v>0.01</v>
      </c>
      <c r="F57" s="89">
        <v>0.01</v>
      </c>
      <c r="G57" s="89">
        <v>0</v>
      </c>
      <c r="H57" s="89">
        <v>0.01</v>
      </c>
      <c r="I57" s="134">
        <v>0</v>
      </c>
      <c r="J57" s="36"/>
      <c r="K57" s="36"/>
      <c r="L57" s="134">
        <v>0</v>
      </c>
      <c r="M57" s="36"/>
      <c r="N57" s="36"/>
      <c r="O57" s="83" t="s">
        <v>195</v>
      </c>
      <c r="P57" s="37" t="s">
        <v>88</v>
      </c>
      <c r="Q57" s="155"/>
    </row>
    <row r="58" spans="1:17" ht="141" customHeight="1">
      <c r="A58" s="151"/>
      <c r="B58" s="153"/>
      <c r="C58" s="45" t="s">
        <v>89</v>
      </c>
      <c r="D58" s="36">
        <v>0.01</v>
      </c>
      <c r="E58" s="36">
        <v>0.01</v>
      </c>
      <c r="F58" s="89">
        <v>0.01</v>
      </c>
      <c r="G58" s="89">
        <v>0</v>
      </c>
      <c r="H58" s="89">
        <v>0.01</v>
      </c>
      <c r="I58" s="134">
        <v>0.01</v>
      </c>
      <c r="J58" s="36"/>
      <c r="K58" s="36"/>
      <c r="L58" s="134">
        <v>0.01</v>
      </c>
      <c r="M58" s="36"/>
      <c r="N58" s="36"/>
      <c r="O58" s="83" t="s">
        <v>195</v>
      </c>
      <c r="P58" s="37" t="s">
        <v>90</v>
      </c>
      <c r="Q58" s="155"/>
    </row>
    <row r="59" spans="1:17" ht="153.75" customHeight="1">
      <c r="A59" s="151"/>
      <c r="B59" s="153"/>
      <c r="C59" s="45" t="s">
        <v>91</v>
      </c>
      <c r="D59" s="36">
        <v>0.01</v>
      </c>
      <c r="E59" s="36">
        <v>0.01</v>
      </c>
      <c r="F59" s="89">
        <v>0.01</v>
      </c>
      <c r="G59" s="89">
        <v>0</v>
      </c>
      <c r="H59" s="89">
        <v>0.01</v>
      </c>
      <c r="I59" s="134">
        <v>0.01</v>
      </c>
      <c r="J59" s="36"/>
      <c r="K59" s="36"/>
      <c r="L59" s="134">
        <v>0.01</v>
      </c>
      <c r="M59" s="36"/>
      <c r="N59" s="36"/>
      <c r="O59" s="83" t="s">
        <v>195</v>
      </c>
      <c r="P59" s="37" t="s">
        <v>92</v>
      </c>
      <c r="Q59" s="155"/>
    </row>
    <row r="60" spans="1:17" ht="141" customHeight="1">
      <c r="A60" s="151"/>
      <c r="B60" s="153"/>
      <c r="C60" s="45" t="s">
        <v>93</v>
      </c>
      <c r="D60" s="36">
        <v>0.01</v>
      </c>
      <c r="E60" s="36">
        <v>0.01</v>
      </c>
      <c r="F60" s="89">
        <v>0.01</v>
      </c>
      <c r="G60" s="89">
        <v>0</v>
      </c>
      <c r="H60" s="89">
        <v>0.01</v>
      </c>
      <c r="I60" s="134">
        <v>0.01</v>
      </c>
      <c r="J60" s="36"/>
      <c r="K60" s="36"/>
      <c r="L60" s="134">
        <v>0.01</v>
      </c>
      <c r="M60" s="36"/>
      <c r="N60" s="36"/>
      <c r="O60" s="83" t="s">
        <v>195</v>
      </c>
      <c r="P60" s="37" t="s">
        <v>94</v>
      </c>
      <c r="Q60" s="155"/>
    </row>
    <row r="61" spans="1:17" s="3" customFormat="1" ht="15.75" customHeight="1">
      <c r="A61" s="151"/>
      <c r="B61" s="153"/>
      <c r="C61" s="51"/>
      <c r="D61" s="52">
        <f>+SUM(D57:D60)</f>
        <v>0.04</v>
      </c>
      <c r="E61" s="52">
        <f aca="true" t="shared" si="17" ref="E61:N61">+SUM(E57:E60)</f>
        <v>0.04</v>
      </c>
      <c r="F61" s="52">
        <f t="shared" si="17"/>
        <v>0.04</v>
      </c>
      <c r="G61" s="52">
        <f t="shared" si="17"/>
        <v>0</v>
      </c>
      <c r="H61" s="52">
        <f t="shared" si="17"/>
        <v>0.04</v>
      </c>
      <c r="I61" s="52">
        <f t="shared" si="17"/>
        <v>0.03</v>
      </c>
      <c r="J61" s="52">
        <f t="shared" si="17"/>
        <v>0</v>
      </c>
      <c r="K61" s="52">
        <f t="shared" si="17"/>
        <v>0</v>
      </c>
      <c r="L61" s="52">
        <f t="shared" si="17"/>
        <v>0.03</v>
      </c>
      <c r="M61" s="52">
        <f t="shared" si="17"/>
        <v>0</v>
      </c>
      <c r="N61" s="52">
        <f t="shared" si="17"/>
        <v>0</v>
      </c>
      <c r="O61" s="82"/>
      <c r="P61" s="53"/>
      <c r="Q61" s="155"/>
    </row>
    <row r="62" spans="1:17" ht="134.25" customHeight="1">
      <c r="A62" s="151"/>
      <c r="B62" s="153"/>
      <c r="C62" s="44" t="s">
        <v>95</v>
      </c>
      <c r="D62" s="88">
        <v>0.01</v>
      </c>
      <c r="E62" s="88">
        <v>0.01</v>
      </c>
      <c r="F62" s="86">
        <v>0.01</v>
      </c>
      <c r="G62" s="86">
        <v>0</v>
      </c>
      <c r="H62" s="86">
        <v>0.01</v>
      </c>
      <c r="I62" s="134">
        <v>0</v>
      </c>
      <c r="J62" s="86"/>
      <c r="K62" s="86"/>
      <c r="L62" s="134">
        <v>0</v>
      </c>
      <c r="M62" s="86"/>
      <c r="N62" s="86"/>
      <c r="O62" s="83" t="s">
        <v>196</v>
      </c>
      <c r="P62" s="56" t="s">
        <v>96</v>
      </c>
      <c r="Q62" s="155"/>
    </row>
    <row r="63" spans="1:17" ht="128.25" customHeight="1">
      <c r="A63" s="151"/>
      <c r="B63" s="153"/>
      <c r="C63" s="44" t="s">
        <v>97</v>
      </c>
      <c r="D63" s="88">
        <v>0.01</v>
      </c>
      <c r="E63" s="88">
        <v>0.01</v>
      </c>
      <c r="F63" s="86">
        <v>0.01</v>
      </c>
      <c r="G63" s="86">
        <v>0</v>
      </c>
      <c r="H63" s="86">
        <v>0.01</v>
      </c>
      <c r="I63" s="134">
        <v>0.01</v>
      </c>
      <c r="J63" s="86"/>
      <c r="K63" s="86"/>
      <c r="L63" s="134">
        <v>0.01</v>
      </c>
      <c r="M63" s="86"/>
      <c r="N63" s="86"/>
      <c r="O63" s="83" t="s">
        <v>197</v>
      </c>
      <c r="P63" s="63" t="s">
        <v>98</v>
      </c>
      <c r="Q63" s="155"/>
    </row>
    <row r="64" spans="1:17" s="3" customFormat="1" ht="16.5" customHeight="1">
      <c r="A64" s="151"/>
      <c r="B64" s="153"/>
      <c r="C64" s="65"/>
      <c r="D64" s="66">
        <f>+SUM(D62:D63)</f>
        <v>0.02</v>
      </c>
      <c r="E64" s="66">
        <f aca="true" t="shared" si="18" ref="E64:N64">+SUM(E62:E63)</f>
        <v>0.02</v>
      </c>
      <c r="F64" s="66">
        <f t="shared" si="18"/>
        <v>0.02</v>
      </c>
      <c r="G64" s="66">
        <f t="shared" si="18"/>
        <v>0</v>
      </c>
      <c r="H64" s="66">
        <f t="shared" si="18"/>
        <v>0.02</v>
      </c>
      <c r="I64" s="66">
        <f t="shared" si="18"/>
        <v>0.01</v>
      </c>
      <c r="J64" s="66">
        <f t="shared" si="18"/>
        <v>0</v>
      </c>
      <c r="K64" s="66">
        <f t="shared" si="18"/>
        <v>0</v>
      </c>
      <c r="L64" s="66">
        <f t="shared" si="18"/>
        <v>0.01</v>
      </c>
      <c r="M64" s="66">
        <f t="shared" si="18"/>
        <v>0</v>
      </c>
      <c r="N64" s="66">
        <f t="shared" si="18"/>
        <v>0</v>
      </c>
      <c r="O64" s="82"/>
      <c r="P64" s="53"/>
      <c r="Q64" s="155"/>
    </row>
    <row r="65" spans="1:17" ht="157.5" customHeight="1">
      <c r="A65" s="151"/>
      <c r="B65" s="153"/>
      <c r="C65" s="67" t="s">
        <v>99</v>
      </c>
      <c r="D65" s="35">
        <v>0.01</v>
      </c>
      <c r="E65" s="35">
        <v>0.01</v>
      </c>
      <c r="F65" s="89">
        <v>0</v>
      </c>
      <c r="G65" s="89">
        <v>0</v>
      </c>
      <c r="H65" s="89">
        <v>0</v>
      </c>
      <c r="I65" s="134">
        <v>0</v>
      </c>
      <c r="J65" s="36"/>
      <c r="K65" s="36"/>
      <c r="L65" s="134">
        <v>0</v>
      </c>
      <c r="M65" s="36"/>
      <c r="N65" s="35"/>
      <c r="O65" s="83" t="s">
        <v>198</v>
      </c>
      <c r="P65" s="75" t="s">
        <v>223</v>
      </c>
      <c r="Q65" s="155"/>
    </row>
    <row r="66" spans="1:17" ht="69.75" customHeight="1">
      <c r="A66" s="151"/>
      <c r="B66" s="153"/>
      <c r="C66" s="127" t="s">
        <v>100</v>
      </c>
      <c r="D66" s="36">
        <v>0</v>
      </c>
      <c r="E66" s="35">
        <v>0</v>
      </c>
      <c r="F66" s="101">
        <v>0.01</v>
      </c>
      <c r="G66" s="89">
        <v>0</v>
      </c>
      <c r="H66" s="101">
        <v>0</v>
      </c>
      <c r="I66" s="36">
        <v>0.01</v>
      </c>
      <c r="J66" s="36"/>
      <c r="K66" s="36"/>
      <c r="L66" s="36">
        <v>0.01</v>
      </c>
      <c r="M66" s="128">
        <v>0.03</v>
      </c>
      <c r="N66" s="35"/>
      <c r="O66" s="83" t="s">
        <v>199</v>
      </c>
      <c r="P66" s="75" t="s">
        <v>232</v>
      </c>
      <c r="Q66" s="155"/>
    </row>
    <row r="67" spans="1:17" ht="190.5" customHeight="1">
      <c r="A67" s="151"/>
      <c r="B67" s="153"/>
      <c r="C67" s="68" t="s">
        <v>101</v>
      </c>
      <c r="D67" s="35">
        <v>0</v>
      </c>
      <c r="E67" s="35">
        <v>0</v>
      </c>
      <c r="F67" s="89">
        <v>0.01</v>
      </c>
      <c r="G67" s="89">
        <v>0</v>
      </c>
      <c r="H67" s="89">
        <v>0.01</v>
      </c>
      <c r="I67" s="134">
        <v>0.01</v>
      </c>
      <c r="J67" s="36"/>
      <c r="K67" s="36"/>
      <c r="L67" s="36">
        <v>0.01</v>
      </c>
      <c r="M67" s="36"/>
      <c r="N67" s="35"/>
      <c r="O67" s="83" t="s">
        <v>200</v>
      </c>
      <c r="P67" s="37" t="s">
        <v>102</v>
      </c>
      <c r="Q67" s="155"/>
    </row>
    <row r="68" spans="1:17" ht="123.75" customHeight="1">
      <c r="A68" s="151"/>
      <c r="B68" s="153"/>
      <c r="C68" s="68" t="s">
        <v>103</v>
      </c>
      <c r="D68" s="35">
        <v>0</v>
      </c>
      <c r="E68" s="35">
        <v>0</v>
      </c>
      <c r="F68" s="89">
        <v>0.01</v>
      </c>
      <c r="G68" s="89">
        <v>0</v>
      </c>
      <c r="H68" s="89">
        <v>0.01</v>
      </c>
      <c r="I68" s="134">
        <v>0.01</v>
      </c>
      <c r="J68" s="36"/>
      <c r="K68" s="36"/>
      <c r="L68" s="134">
        <v>0</v>
      </c>
      <c r="M68" s="36"/>
      <c r="N68" s="35"/>
      <c r="O68" s="83" t="s">
        <v>201</v>
      </c>
      <c r="P68" s="37" t="s">
        <v>224</v>
      </c>
      <c r="Q68" s="155"/>
    </row>
    <row r="69" spans="1:17" ht="84" customHeight="1">
      <c r="A69" s="151"/>
      <c r="B69" s="153"/>
      <c r="C69" s="127" t="s">
        <v>104</v>
      </c>
      <c r="D69" s="35">
        <v>0</v>
      </c>
      <c r="E69" s="35">
        <v>0</v>
      </c>
      <c r="F69" s="100">
        <v>0.01</v>
      </c>
      <c r="G69" s="89">
        <v>0</v>
      </c>
      <c r="H69" s="101">
        <v>0</v>
      </c>
      <c r="I69" s="134">
        <v>0</v>
      </c>
      <c r="J69" s="128">
        <f>+H69+F69</f>
        <v>0.01</v>
      </c>
      <c r="K69" s="36"/>
      <c r="L69" s="134">
        <v>0</v>
      </c>
      <c r="M69" s="36"/>
      <c r="N69" s="35"/>
      <c r="O69" s="83" t="s">
        <v>202</v>
      </c>
      <c r="P69" s="37" t="s">
        <v>229</v>
      </c>
      <c r="Q69" s="155"/>
    </row>
    <row r="70" spans="1:17" s="3" customFormat="1" ht="16.5" customHeight="1">
      <c r="A70" s="151"/>
      <c r="B70" s="153"/>
      <c r="C70" s="65"/>
      <c r="D70" s="52">
        <f>+SUM(D65:D69)</f>
        <v>0.01</v>
      </c>
      <c r="E70" s="52">
        <f aca="true" t="shared" si="19" ref="E70:N70">+SUM(E65:E69)</f>
        <v>0.01</v>
      </c>
      <c r="F70" s="52">
        <f t="shared" si="19"/>
        <v>0.04</v>
      </c>
      <c r="G70" s="52">
        <f t="shared" si="19"/>
        <v>0</v>
      </c>
      <c r="H70" s="52">
        <f t="shared" si="19"/>
        <v>0.02</v>
      </c>
      <c r="I70" s="52">
        <f t="shared" si="19"/>
        <v>0.03</v>
      </c>
      <c r="J70" s="52">
        <f t="shared" si="19"/>
        <v>0.01</v>
      </c>
      <c r="K70" s="52">
        <f t="shared" si="19"/>
        <v>0</v>
      </c>
      <c r="L70" s="52">
        <f t="shared" si="19"/>
        <v>0.02</v>
      </c>
      <c r="M70" s="52">
        <f t="shared" si="19"/>
        <v>0.03</v>
      </c>
      <c r="N70" s="52">
        <f t="shared" si="19"/>
        <v>0</v>
      </c>
      <c r="O70" s="82"/>
      <c r="P70" s="53"/>
      <c r="Q70" s="155"/>
    </row>
    <row r="71" spans="1:17" ht="84" customHeight="1">
      <c r="A71" s="151"/>
      <c r="B71" s="153"/>
      <c r="C71" s="129" t="s">
        <v>105</v>
      </c>
      <c r="D71" s="35">
        <v>0</v>
      </c>
      <c r="E71" s="35">
        <v>0</v>
      </c>
      <c r="F71" s="103">
        <v>0.01</v>
      </c>
      <c r="G71" s="35">
        <v>0</v>
      </c>
      <c r="H71" s="103">
        <v>0</v>
      </c>
      <c r="I71" s="134">
        <v>0</v>
      </c>
      <c r="J71" s="35">
        <v>0</v>
      </c>
      <c r="K71" s="35"/>
      <c r="L71" s="134">
        <v>0</v>
      </c>
      <c r="M71" s="128">
        <f>(+D71+F71+I71+L71)-(E71+H71+K71)</f>
        <v>0.01</v>
      </c>
      <c r="N71" s="35"/>
      <c r="O71" s="83" t="s">
        <v>203</v>
      </c>
      <c r="P71" s="37" t="s">
        <v>230</v>
      </c>
      <c r="Q71" s="155"/>
    </row>
    <row r="72" spans="1:17" s="3" customFormat="1" ht="16.5" customHeight="1">
      <c r="A72" s="151"/>
      <c r="B72" s="153"/>
      <c r="C72" s="65"/>
      <c r="D72" s="52">
        <f aca="true" t="shared" si="20" ref="D72:N72">+D71</f>
        <v>0</v>
      </c>
      <c r="E72" s="52">
        <f t="shared" si="20"/>
        <v>0</v>
      </c>
      <c r="F72" s="52">
        <f t="shared" si="20"/>
        <v>0.01</v>
      </c>
      <c r="G72" s="52">
        <f t="shared" si="20"/>
        <v>0</v>
      </c>
      <c r="H72" s="52">
        <f t="shared" si="20"/>
        <v>0</v>
      </c>
      <c r="I72" s="52">
        <f t="shared" si="20"/>
        <v>0</v>
      </c>
      <c r="J72" s="52">
        <f t="shared" si="20"/>
        <v>0</v>
      </c>
      <c r="K72" s="52">
        <f t="shared" si="20"/>
        <v>0</v>
      </c>
      <c r="L72" s="52">
        <f t="shared" si="20"/>
        <v>0</v>
      </c>
      <c r="M72" s="52">
        <f t="shared" si="20"/>
        <v>0.01</v>
      </c>
      <c r="N72" s="52">
        <f t="shared" si="20"/>
        <v>0</v>
      </c>
      <c r="O72" s="82"/>
      <c r="P72" s="53"/>
      <c r="Q72" s="155"/>
    </row>
    <row r="73" spans="1:17" ht="111.75" customHeight="1">
      <c r="A73" s="151"/>
      <c r="B73" s="153"/>
      <c r="C73" s="63" t="s">
        <v>106</v>
      </c>
      <c r="D73" s="35">
        <v>0.01</v>
      </c>
      <c r="E73" s="71">
        <v>0.01</v>
      </c>
      <c r="F73" s="89">
        <v>0</v>
      </c>
      <c r="G73" s="89">
        <v>0</v>
      </c>
      <c r="H73" s="89">
        <v>0</v>
      </c>
      <c r="I73" s="134">
        <v>0</v>
      </c>
      <c r="J73" s="36"/>
      <c r="K73" s="36"/>
      <c r="L73" s="134">
        <v>0</v>
      </c>
      <c r="M73" s="104"/>
      <c r="N73" s="104"/>
      <c r="O73" s="83" t="s">
        <v>204</v>
      </c>
      <c r="P73" s="75" t="s">
        <v>223</v>
      </c>
      <c r="Q73" s="155"/>
    </row>
    <row r="74" spans="1:17" ht="190.5" customHeight="1">
      <c r="A74" s="151"/>
      <c r="B74" s="153"/>
      <c r="C74" s="63" t="s">
        <v>107</v>
      </c>
      <c r="D74" s="35">
        <v>0.01</v>
      </c>
      <c r="E74" s="71">
        <v>0.01</v>
      </c>
      <c r="F74" s="89">
        <v>0</v>
      </c>
      <c r="G74" s="89">
        <v>0</v>
      </c>
      <c r="H74" s="89">
        <v>0</v>
      </c>
      <c r="I74" s="134">
        <v>0</v>
      </c>
      <c r="J74" s="36"/>
      <c r="K74" s="36"/>
      <c r="L74" s="134">
        <v>0</v>
      </c>
      <c r="M74" s="104"/>
      <c r="N74" s="104"/>
      <c r="O74" s="83" t="s">
        <v>205</v>
      </c>
      <c r="P74" s="75" t="s">
        <v>223</v>
      </c>
      <c r="Q74" s="155"/>
    </row>
    <row r="75" spans="1:17" ht="207.75" customHeight="1">
      <c r="A75" s="151"/>
      <c r="B75" s="153"/>
      <c r="C75" s="68" t="s">
        <v>108</v>
      </c>
      <c r="D75" s="35">
        <v>0</v>
      </c>
      <c r="E75" s="71">
        <v>0</v>
      </c>
      <c r="F75" s="89">
        <v>0.01</v>
      </c>
      <c r="G75" s="89">
        <v>0</v>
      </c>
      <c r="H75" s="89">
        <v>0.01</v>
      </c>
      <c r="I75" s="134">
        <v>0.01</v>
      </c>
      <c r="J75" s="36"/>
      <c r="K75" s="36"/>
      <c r="L75" s="134">
        <v>0</v>
      </c>
      <c r="M75" s="104"/>
      <c r="N75" s="104"/>
      <c r="O75" s="83" t="s">
        <v>204</v>
      </c>
      <c r="P75" s="56" t="s">
        <v>109</v>
      </c>
      <c r="Q75" s="155"/>
    </row>
    <row r="76" spans="1:17" ht="245.25" customHeight="1">
      <c r="A76" s="151"/>
      <c r="B76" s="153"/>
      <c r="C76" s="68" t="s">
        <v>110</v>
      </c>
      <c r="D76" s="35">
        <v>0</v>
      </c>
      <c r="E76" s="71">
        <v>0</v>
      </c>
      <c r="F76" s="89">
        <v>0.01</v>
      </c>
      <c r="G76" s="89">
        <v>0</v>
      </c>
      <c r="H76" s="89">
        <v>0.01</v>
      </c>
      <c r="I76" s="134">
        <v>0.01</v>
      </c>
      <c r="J76" s="36"/>
      <c r="K76" s="36"/>
      <c r="L76" s="134">
        <v>0</v>
      </c>
      <c r="M76" s="104"/>
      <c r="N76" s="104"/>
      <c r="O76" s="83" t="s">
        <v>205</v>
      </c>
      <c r="P76" s="63" t="s">
        <v>111</v>
      </c>
      <c r="Q76" s="155"/>
    </row>
    <row r="77" spans="1:17" s="3" customFormat="1" ht="16.5" customHeight="1">
      <c r="A77" s="151"/>
      <c r="B77" s="153"/>
      <c r="C77" s="65"/>
      <c r="D77" s="52">
        <f>+SUM(D73:D76)</f>
        <v>0.02</v>
      </c>
      <c r="E77" s="52">
        <f aca="true" t="shared" si="21" ref="E77:N77">+SUM(E73:E76)</f>
        <v>0.02</v>
      </c>
      <c r="F77" s="52">
        <f t="shared" si="21"/>
        <v>0.02</v>
      </c>
      <c r="G77" s="52">
        <f t="shared" si="21"/>
        <v>0</v>
      </c>
      <c r="H77" s="52">
        <f t="shared" si="21"/>
        <v>0.02</v>
      </c>
      <c r="I77" s="52">
        <f t="shared" si="21"/>
        <v>0.02</v>
      </c>
      <c r="J77" s="52">
        <f t="shared" si="21"/>
        <v>0</v>
      </c>
      <c r="K77" s="52">
        <f t="shared" si="21"/>
        <v>0</v>
      </c>
      <c r="L77" s="52">
        <f t="shared" si="21"/>
        <v>0</v>
      </c>
      <c r="M77" s="52">
        <f t="shared" si="21"/>
        <v>0</v>
      </c>
      <c r="N77" s="52">
        <f t="shared" si="21"/>
        <v>0</v>
      </c>
      <c r="O77" s="82"/>
      <c r="P77" s="53"/>
      <c r="Q77" s="155"/>
    </row>
    <row r="78" spans="1:17" ht="123" customHeight="1">
      <c r="A78" s="151"/>
      <c r="B78" s="153"/>
      <c r="C78" s="63" t="s">
        <v>112</v>
      </c>
      <c r="D78" s="35">
        <v>0.01</v>
      </c>
      <c r="E78" s="35">
        <v>0.01</v>
      </c>
      <c r="F78" s="36">
        <v>0.01</v>
      </c>
      <c r="G78" s="36">
        <v>0</v>
      </c>
      <c r="H78" s="36">
        <v>0.01</v>
      </c>
      <c r="I78" s="134">
        <v>0.01</v>
      </c>
      <c r="J78" s="85"/>
      <c r="K78" s="85"/>
      <c r="L78" s="134">
        <v>0.01</v>
      </c>
      <c r="M78" s="87"/>
      <c r="N78" s="87"/>
      <c r="O78" s="83" t="s">
        <v>205</v>
      </c>
      <c r="P78" s="56" t="s">
        <v>113</v>
      </c>
      <c r="Q78" s="155"/>
    </row>
    <row r="79" spans="1:17" s="3" customFormat="1" ht="16.5" customHeight="1">
      <c r="A79" s="151"/>
      <c r="B79" s="153"/>
      <c r="C79" s="65"/>
      <c r="D79" s="78">
        <f>+D78</f>
        <v>0.01</v>
      </c>
      <c r="E79" s="78">
        <f aca="true" t="shared" si="22" ref="E79:N79">+E78</f>
        <v>0.01</v>
      </c>
      <c r="F79" s="78">
        <f t="shared" si="22"/>
        <v>0.01</v>
      </c>
      <c r="G79" s="78">
        <f t="shared" si="22"/>
        <v>0</v>
      </c>
      <c r="H79" s="78">
        <f t="shared" si="22"/>
        <v>0.01</v>
      </c>
      <c r="I79" s="78">
        <f t="shared" si="22"/>
        <v>0.01</v>
      </c>
      <c r="J79" s="78">
        <f t="shared" si="22"/>
        <v>0</v>
      </c>
      <c r="K79" s="78">
        <f t="shared" si="22"/>
        <v>0</v>
      </c>
      <c r="L79" s="78">
        <f t="shared" si="22"/>
        <v>0.01</v>
      </c>
      <c r="M79" s="78">
        <f t="shared" si="22"/>
        <v>0</v>
      </c>
      <c r="N79" s="78">
        <f t="shared" si="22"/>
        <v>0</v>
      </c>
      <c r="O79" s="82"/>
      <c r="P79" s="72"/>
      <c r="Q79" s="155"/>
    </row>
    <row r="80" spans="1:17" ht="99" customHeight="1">
      <c r="A80" s="151"/>
      <c r="B80" s="153"/>
      <c r="C80" s="67" t="s">
        <v>114</v>
      </c>
      <c r="D80" s="35">
        <v>0.01</v>
      </c>
      <c r="E80" s="35">
        <v>0.01</v>
      </c>
      <c r="F80" s="36">
        <v>0.01</v>
      </c>
      <c r="G80" s="36">
        <v>0</v>
      </c>
      <c r="H80" s="36">
        <v>0.01</v>
      </c>
      <c r="I80" s="134">
        <v>0.01</v>
      </c>
      <c r="J80" s="36"/>
      <c r="K80" s="36"/>
      <c r="L80" s="134">
        <v>0.01</v>
      </c>
      <c r="M80" s="105"/>
      <c r="N80" s="105"/>
      <c r="O80" s="83" t="s">
        <v>206</v>
      </c>
      <c r="P80" s="37" t="s">
        <v>115</v>
      </c>
      <c r="Q80" s="155"/>
    </row>
    <row r="81" spans="1:17" ht="150.75" customHeight="1">
      <c r="A81" s="151"/>
      <c r="B81" s="153"/>
      <c r="C81" s="67" t="s">
        <v>116</v>
      </c>
      <c r="D81" s="35">
        <v>0</v>
      </c>
      <c r="E81" s="35">
        <v>0</v>
      </c>
      <c r="F81" s="36">
        <v>0.01</v>
      </c>
      <c r="G81" s="36">
        <v>0</v>
      </c>
      <c r="H81" s="36">
        <v>0.01</v>
      </c>
      <c r="I81" s="134">
        <v>0</v>
      </c>
      <c r="J81" s="36"/>
      <c r="K81" s="36"/>
      <c r="L81" s="134">
        <v>0</v>
      </c>
      <c r="M81" s="105"/>
      <c r="N81" s="105"/>
      <c r="O81" s="83" t="s">
        <v>207</v>
      </c>
      <c r="P81" s="37" t="s">
        <v>118</v>
      </c>
      <c r="Q81" s="155"/>
    </row>
    <row r="82" spans="1:17" ht="56.25" customHeight="1">
      <c r="A82" s="151"/>
      <c r="B82" s="153"/>
      <c r="C82" s="67" t="s">
        <v>117</v>
      </c>
      <c r="D82" s="35">
        <v>0.00030000000000000003</v>
      </c>
      <c r="E82" s="35">
        <v>0.00030000000000000003</v>
      </c>
      <c r="F82" s="36">
        <v>0.00030000000000000003</v>
      </c>
      <c r="G82" s="36">
        <v>0</v>
      </c>
      <c r="H82" s="36">
        <v>0.00030000000000000003</v>
      </c>
      <c r="I82" s="134">
        <v>0.0003</v>
      </c>
      <c r="J82" s="36"/>
      <c r="K82" s="36"/>
      <c r="L82" s="134">
        <v>0.0003</v>
      </c>
      <c r="M82" s="105"/>
      <c r="N82" s="105"/>
      <c r="O82" s="83" t="s">
        <v>208</v>
      </c>
      <c r="P82" s="37" t="s">
        <v>118</v>
      </c>
      <c r="Q82" s="155"/>
    </row>
    <row r="83" spans="1:17" ht="137.25" customHeight="1">
      <c r="A83" s="151"/>
      <c r="B83" s="153"/>
      <c r="C83" s="67" t="s">
        <v>119</v>
      </c>
      <c r="D83" s="35">
        <v>0.01</v>
      </c>
      <c r="E83" s="35">
        <v>0.01</v>
      </c>
      <c r="F83" s="36">
        <v>0.01</v>
      </c>
      <c r="G83" s="36">
        <v>0</v>
      </c>
      <c r="H83" s="36">
        <v>0.01</v>
      </c>
      <c r="I83" s="134">
        <v>0.01</v>
      </c>
      <c r="J83" s="36"/>
      <c r="K83" s="36"/>
      <c r="L83" s="134">
        <v>0.01</v>
      </c>
      <c r="M83" s="105"/>
      <c r="N83" s="105"/>
      <c r="O83" s="83" t="s">
        <v>209</v>
      </c>
      <c r="P83" s="54" t="s">
        <v>120</v>
      </c>
      <c r="Q83" s="155"/>
    </row>
    <row r="84" spans="1:17" s="3" customFormat="1" ht="16.5" customHeight="1">
      <c r="A84" s="151"/>
      <c r="B84" s="153"/>
      <c r="C84" s="65"/>
      <c r="D84" s="78">
        <f>+SUM(D80:D83)</f>
        <v>0.0203</v>
      </c>
      <c r="E84" s="78">
        <f aca="true" t="shared" si="23" ref="E84:N84">+SUM(E80:E83)</f>
        <v>0.0203</v>
      </c>
      <c r="F84" s="78">
        <f t="shared" si="23"/>
        <v>0.0303</v>
      </c>
      <c r="G84" s="78">
        <f t="shared" si="23"/>
        <v>0</v>
      </c>
      <c r="H84" s="78">
        <f t="shared" si="23"/>
        <v>0.0303</v>
      </c>
      <c r="I84" s="78">
        <f t="shared" si="23"/>
        <v>0.0203</v>
      </c>
      <c r="J84" s="78">
        <f t="shared" si="23"/>
        <v>0</v>
      </c>
      <c r="K84" s="78">
        <f t="shared" si="23"/>
        <v>0</v>
      </c>
      <c r="L84" s="78">
        <f t="shared" si="23"/>
        <v>0.0203</v>
      </c>
      <c r="M84" s="78">
        <f t="shared" si="23"/>
        <v>0</v>
      </c>
      <c r="N84" s="78">
        <f t="shared" si="23"/>
        <v>0</v>
      </c>
      <c r="O84" s="82"/>
      <c r="P84" s="53"/>
      <c r="Q84" s="155"/>
    </row>
    <row r="85" spans="1:17" ht="131.25" customHeight="1">
      <c r="A85" s="151"/>
      <c r="B85" s="153"/>
      <c r="C85" s="68" t="s">
        <v>121</v>
      </c>
      <c r="D85" s="71">
        <v>0</v>
      </c>
      <c r="E85" s="35">
        <v>0</v>
      </c>
      <c r="F85" s="89">
        <v>0.01</v>
      </c>
      <c r="G85" s="89">
        <v>0</v>
      </c>
      <c r="H85" s="89">
        <v>0.01</v>
      </c>
      <c r="I85" s="134">
        <v>0.00075</v>
      </c>
      <c r="J85" s="69"/>
      <c r="K85" s="69"/>
      <c r="L85" s="134">
        <v>0.0013</v>
      </c>
      <c r="M85" s="106"/>
      <c r="N85" s="106"/>
      <c r="O85" s="83" t="s">
        <v>210</v>
      </c>
      <c r="P85" s="37" t="s">
        <v>122</v>
      </c>
      <c r="Q85" s="155"/>
    </row>
    <row r="86" spans="1:17" s="3" customFormat="1" ht="16.5" customHeight="1">
      <c r="A86" s="151"/>
      <c r="B86" s="64" t="s">
        <v>24</v>
      </c>
      <c r="C86" s="65"/>
      <c r="D86" s="52">
        <f aca="true" t="shared" si="24" ref="D86:N86">+D85</f>
        <v>0</v>
      </c>
      <c r="E86" s="52">
        <f t="shared" si="24"/>
        <v>0</v>
      </c>
      <c r="F86" s="52">
        <f t="shared" si="24"/>
        <v>0.01</v>
      </c>
      <c r="G86" s="52">
        <f t="shared" si="24"/>
        <v>0</v>
      </c>
      <c r="H86" s="52">
        <f t="shared" si="24"/>
        <v>0.01</v>
      </c>
      <c r="I86" s="52">
        <f t="shared" si="24"/>
        <v>0.00075</v>
      </c>
      <c r="J86" s="52">
        <f t="shared" si="24"/>
        <v>0</v>
      </c>
      <c r="K86" s="52">
        <f t="shared" si="24"/>
        <v>0</v>
      </c>
      <c r="L86" s="52">
        <f t="shared" si="24"/>
        <v>0.0013</v>
      </c>
      <c r="M86" s="52">
        <f t="shared" si="24"/>
        <v>0</v>
      </c>
      <c r="N86" s="52">
        <f t="shared" si="24"/>
        <v>0</v>
      </c>
      <c r="O86" s="82"/>
      <c r="P86" s="53"/>
      <c r="Q86" s="155"/>
    </row>
    <row r="87" spans="1:17" ht="85.5" customHeight="1">
      <c r="A87" s="151"/>
      <c r="B87" s="158" t="s">
        <v>123</v>
      </c>
      <c r="C87" s="67" t="s">
        <v>124</v>
      </c>
      <c r="D87" s="73">
        <v>0.01</v>
      </c>
      <c r="E87" s="35">
        <v>0.01</v>
      </c>
      <c r="F87" s="89">
        <v>0</v>
      </c>
      <c r="G87" s="89">
        <v>0</v>
      </c>
      <c r="H87" s="89">
        <v>0</v>
      </c>
      <c r="I87" s="135">
        <v>0</v>
      </c>
      <c r="J87" s="69"/>
      <c r="K87" s="69"/>
      <c r="L87" s="135">
        <v>0</v>
      </c>
      <c r="M87" s="106"/>
      <c r="N87" s="106"/>
      <c r="O87" s="83" t="s">
        <v>211</v>
      </c>
      <c r="P87" s="75" t="s">
        <v>223</v>
      </c>
      <c r="Q87" s="155"/>
    </row>
    <row r="88" spans="1:17" ht="50.25" customHeight="1">
      <c r="A88" s="151"/>
      <c r="B88" s="158"/>
      <c r="C88" s="68" t="s">
        <v>6</v>
      </c>
      <c r="D88" s="73">
        <v>0</v>
      </c>
      <c r="E88" s="35">
        <v>0</v>
      </c>
      <c r="F88" s="89">
        <v>0.01</v>
      </c>
      <c r="G88" s="89">
        <v>0</v>
      </c>
      <c r="H88" s="89">
        <v>0.01</v>
      </c>
      <c r="I88" s="135">
        <v>0.01</v>
      </c>
      <c r="J88" s="69"/>
      <c r="K88" s="69"/>
      <c r="L88" s="135">
        <v>0.01</v>
      </c>
      <c r="M88" s="106"/>
      <c r="N88" s="106"/>
      <c r="O88" s="83" t="s">
        <v>212</v>
      </c>
      <c r="P88" s="37" t="s">
        <v>125</v>
      </c>
      <c r="Q88" s="155"/>
    </row>
    <row r="89" spans="1:17" ht="162.75" customHeight="1">
      <c r="A89" s="151"/>
      <c r="B89" s="158"/>
      <c r="C89" s="68" t="s">
        <v>126</v>
      </c>
      <c r="D89" s="73">
        <v>0</v>
      </c>
      <c r="E89" s="35">
        <v>0</v>
      </c>
      <c r="F89" s="89">
        <v>0.01</v>
      </c>
      <c r="G89" s="89">
        <v>0</v>
      </c>
      <c r="H89" s="89">
        <v>0.01</v>
      </c>
      <c r="I89" s="135">
        <v>0.01</v>
      </c>
      <c r="J89" s="69"/>
      <c r="K89" s="69"/>
      <c r="L89" s="135">
        <v>0.01</v>
      </c>
      <c r="M89" s="106"/>
      <c r="N89" s="106"/>
      <c r="O89" s="83" t="s">
        <v>213</v>
      </c>
      <c r="P89" s="37" t="s">
        <v>127</v>
      </c>
      <c r="Q89" s="155"/>
    </row>
    <row r="90" spans="1:17" ht="167.25" customHeight="1">
      <c r="A90" s="151"/>
      <c r="B90" s="158"/>
      <c r="C90" s="74" t="s">
        <v>128</v>
      </c>
      <c r="D90" s="73">
        <v>0</v>
      </c>
      <c r="E90" s="35">
        <v>0</v>
      </c>
      <c r="F90" s="89">
        <v>0.01</v>
      </c>
      <c r="G90" s="89">
        <v>0</v>
      </c>
      <c r="H90" s="89">
        <v>0.01</v>
      </c>
      <c r="I90" s="135">
        <v>0.01</v>
      </c>
      <c r="J90" s="69"/>
      <c r="K90" s="69"/>
      <c r="L90" s="135">
        <v>0.01</v>
      </c>
      <c r="M90" s="106"/>
      <c r="N90" s="106"/>
      <c r="O90" s="83" t="s">
        <v>214</v>
      </c>
      <c r="P90" s="37" t="s">
        <v>129</v>
      </c>
      <c r="Q90" s="155"/>
    </row>
    <row r="91" spans="1:17" s="3" customFormat="1" ht="16.5" customHeight="1">
      <c r="A91" s="151"/>
      <c r="B91" s="64" t="s">
        <v>24</v>
      </c>
      <c r="C91" s="65"/>
      <c r="D91" s="52">
        <f>+SUM(D87:D90)</f>
        <v>0.01</v>
      </c>
      <c r="E91" s="52">
        <f aca="true" t="shared" si="25" ref="E91:N91">+SUM(E87:E90)</f>
        <v>0.01</v>
      </c>
      <c r="F91" s="52">
        <f t="shared" si="25"/>
        <v>0.03</v>
      </c>
      <c r="G91" s="52">
        <f t="shared" si="25"/>
        <v>0</v>
      </c>
      <c r="H91" s="52">
        <f t="shared" si="25"/>
        <v>0.03</v>
      </c>
      <c r="I91" s="52">
        <f t="shared" si="25"/>
        <v>0.03</v>
      </c>
      <c r="J91" s="52">
        <f t="shared" si="25"/>
        <v>0</v>
      </c>
      <c r="K91" s="52">
        <f t="shared" si="25"/>
        <v>0</v>
      </c>
      <c r="L91" s="52">
        <f t="shared" si="25"/>
        <v>0.03</v>
      </c>
      <c r="M91" s="52">
        <f t="shared" si="25"/>
        <v>0</v>
      </c>
      <c r="N91" s="52">
        <f t="shared" si="25"/>
        <v>0</v>
      </c>
      <c r="O91" s="82"/>
      <c r="P91" s="53"/>
      <c r="Q91" s="155"/>
    </row>
    <row r="92" spans="1:17" ht="78" customHeight="1">
      <c r="A92" s="151"/>
      <c r="B92" s="158" t="s">
        <v>226</v>
      </c>
      <c r="C92" s="75" t="s">
        <v>131</v>
      </c>
      <c r="D92" s="73">
        <v>0.0004</v>
      </c>
      <c r="E92" s="71">
        <v>0.0004</v>
      </c>
      <c r="F92" s="89">
        <v>0</v>
      </c>
      <c r="G92" s="89">
        <v>0</v>
      </c>
      <c r="H92" s="89">
        <v>0</v>
      </c>
      <c r="I92" s="136">
        <v>0</v>
      </c>
      <c r="J92" s="85"/>
      <c r="K92" s="85"/>
      <c r="L92" s="136">
        <v>0</v>
      </c>
      <c r="M92" s="107"/>
      <c r="N92" s="107"/>
      <c r="O92" s="83" t="s">
        <v>215</v>
      </c>
      <c r="P92" s="37" t="s">
        <v>132</v>
      </c>
      <c r="Q92" s="155"/>
    </row>
    <row r="93" spans="1:17" ht="42.75" customHeight="1">
      <c r="A93" s="151"/>
      <c r="B93" s="158"/>
      <c r="C93" s="68" t="s">
        <v>133</v>
      </c>
      <c r="D93" s="73">
        <v>0</v>
      </c>
      <c r="E93" s="71">
        <v>0</v>
      </c>
      <c r="F93" s="89">
        <v>0.0125</v>
      </c>
      <c r="G93" s="89">
        <v>0</v>
      </c>
      <c r="H93" s="89">
        <v>0.0125</v>
      </c>
      <c r="I93" s="136">
        <v>0.0125</v>
      </c>
      <c r="J93" s="85"/>
      <c r="K93" s="85"/>
      <c r="L93" s="136">
        <v>0.0125</v>
      </c>
      <c r="M93" s="107"/>
      <c r="N93" s="107"/>
      <c r="O93" s="83" t="s">
        <v>216</v>
      </c>
      <c r="P93" s="37" t="s">
        <v>227</v>
      </c>
      <c r="Q93" s="155"/>
    </row>
    <row r="94" spans="1:17" s="8" customFormat="1" ht="14.25" customHeight="1">
      <c r="A94" s="151"/>
      <c r="B94" s="64" t="s">
        <v>24</v>
      </c>
      <c r="C94" s="64"/>
      <c r="D94" s="52">
        <f>+SUM(D92:D93)</f>
        <v>0.0004</v>
      </c>
      <c r="E94" s="52">
        <f aca="true" t="shared" si="26" ref="E94:N94">+SUM(E92:E93)</f>
        <v>0.0004</v>
      </c>
      <c r="F94" s="52">
        <f t="shared" si="26"/>
        <v>0.0125</v>
      </c>
      <c r="G94" s="52">
        <f t="shared" si="26"/>
        <v>0</v>
      </c>
      <c r="H94" s="52">
        <f t="shared" si="26"/>
        <v>0.0125</v>
      </c>
      <c r="I94" s="52">
        <f t="shared" si="26"/>
        <v>0.0125</v>
      </c>
      <c r="J94" s="52">
        <f t="shared" si="26"/>
        <v>0</v>
      </c>
      <c r="K94" s="52">
        <f t="shared" si="26"/>
        <v>0</v>
      </c>
      <c r="L94" s="52">
        <f t="shared" si="26"/>
        <v>0.0125</v>
      </c>
      <c r="M94" s="52">
        <f t="shared" si="26"/>
        <v>0</v>
      </c>
      <c r="N94" s="52">
        <f t="shared" si="26"/>
        <v>0</v>
      </c>
      <c r="O94" s="82"/>
      <c r="P94" s="53"/>
      <c r="Q94" s="155"/>
    </row>
    <row r="95" spans="1:17" s="8" customFormat="1" ht="14.25" customHeight="1">
      <c r="A95" s="151"/>
      <c r="B95" s="108" t="s">
        <v>47</v>
      </c>
      <c r="C95" s="109"/>
      <c r="D95" s="110">
        <f>+D28+D31+D34+D39+D43+D45+D49+D53+D56+D61+D64+D70+D72+D77+D79+D84+D86+D91+D94</f>
        <v>0.2027</v>
      </c>
      <c r="E95" s="110">
        <f aca="true" t="shared" si="27" ref="E95:N95">+E28+E31+E34+E39+E43+E45+E49+E53+E56+E61+E64+E70+E72+E77+E79+E84+E86+E91+E94</f>
        <v>0.2027</v>
      </c>
      <c r="F95" s="110">
        <f t="shared" si="27"/>
        <v>0.32480000000000003</v>
      </c>
      <c r="G95" s="110">
        <f t="shared" si="27"/>
        <v>0</v>
      </c>
      <c r="H95" s="110">
        <f t="shared" si="27"/>
        <v>0.2948</v>
      </c>
      <c r="I95" s="110">
        <f t="shared" si="27"/>
        <v>0.25635</v>
      </c>
      <c r="J95" s="110">
        <f t="shared" si="27"/>
        <v>0.01</v>
      </c>
      <c r="K95" s="110">
        <f t="shared" si="27"/>
        <v>0</v>
      </c>
      <c r="L95" s="110">
        <f t="shared" si="27"/>
        <v>0.21689999999999998</v>
      </c>
      <c r="M95" s="110">
        <f t="shared" si="27"/>
        <v>0.04</v>
      </c>
      <c r="N95" s="110">
        <f t="shared" si="27"/>
        <v>0</v>
      </c>
      <c r="O95" s="111"/>
      <c r="P95" s="112"/>
      <c r="Q95" s="156"/>
    </row>
    <row r="96" spans="1:17" ht="51" customHeight="1">
      <c r="A96" s="157" t="s">
        <v>134</v>
      </c>
      <c r="B96" s="158" t="s">
        <v>130</v>
      </c>
      <c r="C96" s="67" t="s">
        <v>135</v>
      </c>
      <c r="D96" s="113">
        <v>0.12</v>
      </c>
      <c r="E96" s="35">
        <v>0.12</v>
      </c>
      <c r="F96" s="89">
        <v>0</v>
      </c>
      <c r="G96" s="89">
        <v>0</v>
      </c>
      <c r="H96" s="89">
        <v>0</v>
      </c>
      <c r="I96" s="36"/>
      <c r="J96" s="36"/>
      <c r="K96" s="36"/>
      <c r="L96" s="36"/>
      <c r="M96" s="114"/>
      <c r="N96" s="114"/>
      <c r="O96" s="80" t="s">
        <v>217</v>
      </c>
      <c r="P96" s="75" t="s">
        <v>223</v>
      </c>
      <c r="Q96" s="146" t="s">
        <v>136</v>
      </c>
    </row>
    <row r="97" spans="1:17" ht="93" customHeight="1">
      <c r="A97" s="157"/>
      <c r="B97" s="158"/>
      <c r="C97" s="76" t="s">
        <v>137</v>
      </c>
      <c r="D97" s="113">
        <v>0</v>
      </c>
      <c r="E97" s="35">
        <v>0</v>
      </c>
      <c r="F97" s="89">
        <v>0.12</v>
      </c>
      <c r="G97" s="89">
        <v>0</v>
      </c>
      <c r="H97" s="89">
        <v>0.12</v>
      </c>
      <c r="I97" s="36"/>
      <c r="J97" s="36"/>
      <c r="K97" s="36"/>
      <c r="L97" s="36"/>
      <c r="M97" s="114"/>
      <c r="N97" s="114"/>
      <c r="O97" s="80" t="s">
        <v>218</v>
      </c>
      <c r="P97" s="37" t="s">
        <v>138</v>
      </c>
      <c r="Q97" s="146"/>
    </row>
    <row r="98" spans="1:17" s="8" customFormat="1" ht="14.25" customHeight="1">
      <c r="A98" s="157"/>
      <c r="B98" s="64" t="s">
        <v>24</v>
      </c>
      <c r="C98" s="64"/>
      <c r="D98" s="52">
        <f aca="true" t="shared" si="28" ref="D98:N98">+D96+D97</f>
        <v>0.12</v>
      </c>
      <c r="E98" s="52">
        <f t="shared" si="28"/>
        <v>0.12</v>
      </c>
      <c r="F98" s="52">
        <f t="shared" si="28"/>
        <v>0.12</v>
      </c>
      <c r="G98" s="52">
        <f t="shared" si="28"/>
        <v>0</v>
      </c>
      <c r="H98" s="52">
        <f t="shared" si="28"/>
        <v>0.12</v>
      </c>
      <c r="I98" s="52">
        <f t="shared" si="28"/>
        <v>0</v>
      </c>
      <c r="J98" s="52">
        <f t="shared" si="28"/>
        <v>0</v>
      </c>
      <c r="K98" s="52">
        <f t="shared" si="28"/>
        <v>0</v>
      </c>
      <c r="L98" s="52">
        <f t="shared" si="28"/>
        <v>0</v>
      </c>
      <c r="M98" s="52">
        <f t="shared" si="28"/>
        <v>0</v>
      </c>
      <c r="N98" s="52">
        <f t="shared" si="28"/>
        <v>0</v>
      </c>
      <c r="O98" s="82"/>
      <c r="P98" s="53"/>
      <c r="Q98" s="146"/>
    </row>
    <row r="99" spans="1:17" ht="199.5" customHeight="1">
      <c r="A99" s="157"/>
      <c r="B99" s="77" t="s">
        <v>139</v>
      </c>
      <c r="C99" s="77" t="s">
        <v>140</v>
      </c>
      <c r="D99" s="115">
        <v>0.12</v>
      </c>
      <c r="E99" s="35">
        <v>0.12</v>
      </c>
      <c r="F99" s="89">
        <v>0.13</v>
      </c>
      <c r="G99" s="89">
        <v>0</v>
      </c>
      <c r="H99" s="89">
        <v>0.13</v>
      </c>
      <c r="I99" s="36"/>
      <c r="J99" s="36"/>
      <c r="K99" s="36"/>
      <c r="L99" s="36"/>
      <c r="M99" s="114"/>
      <c r="N99" s="114"/>
      <c r="O99" s="80" t="s">
        <v>219</v>
      </c>
      <c r="P99" s="54" t="s">
        <v>141</v>
      </c>
      <c r="Q99" s="146"/>
    </row>
    <row r="100" spans="1:17" s="9" customFormat="1" ht="14.25" customHeight="1">
      <c r="A100" s="157"/>
      <c r="B100" s="64" t="s">
        <v>24</v>
      </c>
      <c r="C100" s="64"/>
      <c r="D100" s="78">
        <f aca="true" t="shared" si="29" ref="D100:N100">+D99</f>
        <v>0.12</v>
      </c>
      <c r="E100" s="78">
        <f t="shared" si="29"/>
        <v>0.12</v>
      </c>
      <c r="F100" s="78">
        <f t="shared" si="29"/>
        <v>0.13</v>
      </c>
      <c r="G100" s="78">
        <f t="shared" si="29"/>
        <v>0</v>
      </c>
      <c r="H100" s="78">
        <f t="shared" si="29"/>
        <v>0.13</v>
      </c>
      <c r="I100" s="78">
        <f t="shared" si="29"/>
        <v>0</v>
      </c>
      <c r="J100" s="78">
        <f t="shared" si="29"/>
        <v>0</v>
      </c>
      <c r="K100" s="78">
        <f t="shared" si="29"/>
        <v>0</v>
      </c>
      <c r="L100" s="78">
        <f t="shared" si="29"/>
        <v>0</v>
      </c>
      <c r="M100" s="78">
        <f t="shared" si="29"/>
        <v>0</v>
      </c>
      <c r="N100" s="78">
        <f t="shared" si="29"/>
        <v>0</v>
      </c>
      <c r="O100" s="81"/>
      <c r="P100" s="79"/>
      <c r="Q100" s="146"/>
    </row>
    <row r="101" spans="1:17" ht="15.75" customHeight="1">
      <c r="A101" s="157"/>
      <c r="B101" s="122" t="s">
        <v>47</v>
      </c>
      <c r="C101" s="123"/>
      <c r="D101" s="124">
        <f>+D98+D100</f>
        <v>0.24</v>
      </c>
      <c r="E101" s="124">
        <f>+E98+E100</f>
        <v>0.24</v>
      </c>
      <c r="F101" s="125">
        <f>+F98+F100</f>
        <v>0.25</v>
      </c>
      <c r="G101" s="125">
        <f aca="true" t="shared" si="30" ref="G101:N101">+G98+G100</f>
        <v>0</v>
      </c>
      <c r="H101" s="125">
        <f t="shared" si="30"/>
        <v>0.25</v>
      </c>
      <c r="I101" s="124">
        <f t="shared" si="30"/>
        <v>0</v>
      </c>
      <c r="J101" s="124">
        <f t="shared" si="30"/>
        <v>0</v>
      </c>
      <c r="K101" s="124">
        <f t="shared" si="30"/>
        <v>0</v>
      </c>
      <c r="L101" s="124">
        <f t="shared" si="30"/>
        <v>0</v>
      </c>
      <c r="M101" s="124">
        <f t="shared" si="30"/>
        <v>0</v>
      </c>
      <c r="N101" s="124">
        <f t="shared" si="30"/>
        <v>0</v>
      </c>
      <c r="O101" s="126"/>
      <c r="P101" s="126"/>
      <c r="Q101" s="146"/>
    </row>
    <row r="102" spans="4:15" ht="15.75" customHeight="1">
      <c r="D102" s="10"/>
      <c r="E102" s="10"/>
      <c r="F102" s="92"/>
      <c r="G102" s="93"/>
      <c r="H102" s="92"/>
      <c r="I102" s="11"/>
      <c r="J102" s="11"/>
      <c r="K102" s="11"/>
      <c r="L102" s="11"/>
      <c r="M102" s="11"/>
      <c r="N102" s="11"/>
      <c r="O102" s="9"/>
    </row>
    <row r="103" spans="6:15" ht="15.75" customHeight="1">
      <c r="F103" s="94"/>
      <c r="G103" s="93"/>
      <c r="H103" s="92"/>
      <c r="O103" s="9"/>
    </row>
    <row r="104" spans="6:15" ht="15.75" customHeight="1">
      <c r="F104" s="94"/>
      <c r="G104" s="93"/>
      <c r="H104" s="92"/>
      <c r="O104" s="9"/>
    </row>
    <row r="105" spans="6:8" ht="15.75" customHeight="1">
      <c r="F105" s="94"/>
      <c r="G105" s="93"/>
      <c r="H105" s="92"/>
    </row>
    <row r="106" spans="6:8" ht="15.75" customHeight="1">
      <c r="F106" s="94"/>
      <c r="G106" s="93"/>
      <c r="H106" s="92"/>
    </row>
    <row r="107" spans="6:8" ht="15.75" customHeight="1">
      <c r="F107" s="94"/>
      <c r="G107" s="93"/>
      <c r="H107" s="92"/>
    </row>
    <row r="108" spans="6:8" ht="15.75" customHeight="1">
      <c r="F108" s="94"/>
      <c r="G108" s="93"/>
      <c r="H108" s="92"/>
    </row>
    <row r="109" spans="6:8" ht="15.75" customHeight="1">
      <c r="F109" s="94"/>
      <c r="G109" s="93"/>
      <c r="H109" s="92"/>
    </row>
    <row r="110" spans="6:8" ht="15.75" customHeight="1">
      <c r="F110" s="94"/>
      <c r="G110" s="93"/>
      <c r="H110" s="92"/>
    </row>
    <row r="111" spans="6:8" ht="15.75" customHeight="1">
      <c r="F111" s="94"/>
      <c r="G111" s="93"/>
      <c r="H111" s="92"/>
    </row>
    <row r="112" spans="6:8" ht="15.75" customHeight="1">
      <c r="F112" s="94"/>
      <c r="G112" s="93"/>
      <c r="H112" s="92"/>
    </row>
    <row r="113" spans="6:8" ht="15.75" customHeight="1">
      <c r="F113" s="94"/>
      <c r="G113" s="93"/>
      <c r="H113" s="92"/>
    </row>
    <row r="114" spans="6:8" ht="15.75" customHeight="1">
      <c r="F114" s="94"/>
      <c r="G114" s="93"/>
      <c r="H114" s="92"/>
    </row>
    <row r="115" spans="6:8" ht="15.75" customHeight="1">
      <c r="F115" s="94"/>
      <c r="G115" s="93"/>
      <c r="H115" s="92"/>
    </row>
    <row r="116" spans="6:8" ht="15.75" customHeight="1">
      <c r="F116" s="95"/>
      <c r="G116" s="96"/>
      <c r="H116" s="97"/>
    </row>
  </sheetData>
  <sheetProtection selectLockedCells="1" selectUnlockedCells="1"/>
  <mergeCells count="18">
    <mergeCell ref="A25:A95"/>
    <mergeCell ref="B25:B85"/>
    <mergeCell ref="Q25:Q95"/>
    <mergeCell ref="A96:A101"/>
    <mergeCell ref="Q96:Q101"/>
    <mergeCell ref="B87:B90"/>
    <mergeCell ref="B92:B93"/>
    <mergeCell ref="B96:B97"/>
    <mergeCell ref="B1:M1"/>
    <mergeCell ref="N1:O1"/>
    <mergeCell ref="B2:M2"/>
    <mergeCell ref="O2:Q2"/>
    <mergeCell ref="B8:B10"/>
    <mergeCell ref="A4:A24"/>
    <mergeCell ref="Q4:Q24"/>
    <mergeCell ref="B12:B14"/>
    <mergeCell ref="B18:B19"/>
    <mergeCell ref="B21:B22"/>
  </mergeCells>
  <printOptions/>
  <pageMargins left="0.7083333333333334" right="0.7083333333333334" top="0.7479166666666667" bottom="0.7479166666666667" header="0.5118055555555555" footer="0.5118055555555555"/>
  <pageSetup horizontalDpi="300" verticalDpi="300" orientation="landscape" scale="37" r:id="rId4"/>
  <rowBreaks count="3" manualBreakCount="3">
    <brk id="39" max="255" man="1"/>
    <brk id="56" max="16" man="1"/>
    <brk id="65"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dc:creator>
  <cp:keywords/>
  <dc:description/>
  <cp:lastModifiedBy>Amado Camacho, Alvaro Augusto</cp:lastModifiedBy>
  <dcterms:created xsi:type="dcterms:W3CDTF">2020-08-27T20:33:07Z</dcterms:created>
  <dcterms:modified xsi:type="dcterms:W3CDTF">2020-12-21T15:45:45Z</dcterms:modified>
  <cp:category/>
  <cp:version/>
  <cp:contentType/>
  <cp:contentStatus/>
</cp:coreProperties>
</file>