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5480" windowHeight="9975" activeTab="0"/>
  </bookViews>
  <sheets>
    <sheet name="1" sheetId="1" r:id="rId1"/>
    <sheet name="2" sheetId="2" r:id="rId2"/>
    <sheet name="Hoja1" sheetId="3" r:id="rId3"/>
  </sheets>
  <definedNames>
    <definedName name="_xlnm.Print_Area" localSheetId="0">'1'!$A$1:$P$9</definedName>
    <definedName name="_xlnm.Print_Area" localSheetId="1">'2'!$A$1:$Q$86</definedName>
  </definedNames>
  <calcPr fullCalcOnLoad="1"/>
</workbook>
</file>

<file path=xl/comments2.xml><?xml version="1.0" encoding="utf-8"?>
<comments xmlns="http://schemas.openxmlformats.org/spreadsheetml/2006/main">
  <authors>
    <author>aaamado</author>
  </authors>
  <commentList>
    <comment ref="P3" authorId="0">
      <text>
        <r>
          <rPr>
            <b/>
            <sz val="12"/>
            <rFont val="Tahoma"/>
            <family val="2"/>
          </rPr>
          <t>Soporte tangible generado como resultado del producto y/o servicio.
Eje: Producto =</t>
        </r>
        <r>
          <rPr>
            <sz val="12"/>
            <rFont val="Tahoma"/>
            <family val="2"/>
          </rPr>
          <t xml:space="preserve"> Asesorías y Asistencias Técnicas, Evidencia = Informe Mensual, Cronograma Mensual, Listado de Asistencia, </t>
        </r>
        <r>
          <rPr>
            <b/>
            <sz val="12"/>
            <rFont val="Tahoma"/>
            <family val="2"/>
          </rPr>
          <t xml:space="preserve">Ruta: </t>
        </r>
        <r>
          <rPr>
            <sz val="12"/>
            <rFont val="Tahoma"/>
            <family val="2"/>
          </rPr>
          <t xml:space="preserve">Carpeta Compartida O &gt;&gt; Subsecretaria Corporativa &gt;&gt; Dirección de Planeación Institucional y Calidad &gt;&gt; Información). </t>
        </r>
      </text>
    </comment>
    <comment ref="A3" authorId="0">
      <text>
        <r>
          <rPr>
            <b/>
            <sz val="9"/>
            <rFont val="Tahoma"/>
            <family val="2"/>
          </rPr>
          <t>Incluya las metas identificadas en la formulación del POA.</t>
        </r>
      </text>
    </comment>
    <comment ref="Q3" authorId="0">
      <text>
        <r>
          <rPr>
            <b/>
            <sz val="12"/>
            <rFont val="Tahoma"/>
            <family val="2"/>
          </rPr>
          <t>Evaluación y análisis de los datos e información que surge del seguimiento a las metas del proceso, en este campo incluya la descripción precisa del comportamiento de la meta y/o indicador, así como las dificultades que se le presentaron para realizar las actividades y/ subactividades en el periodo.</t>
        </r>
      </text>
    </comment>
  </commentList>
</comments>
</file>

<file path=xl/sharedStrings.xml><?xml version="1.0" encoding="utf-8"?>
<sst xmlns="http://schemas.openxmlformats.org/spreadsheetml/2006/main" count="145" uniqueCount="95">
  <si>
    <t>Evaluación, seguimiento y control a la gestión</t>
  </si>
  <si>
    <t xml:space="preserve">Gestión jurídica </t>
  </si>
  <si>
    <t>ESC</t>
  </si>
  <si>
    <t>JUR</t>
  </si>
  <si>
    <t>ACTIVIDADES</t>
  </si>
  <si>
    <t>SUBTOTAL</t>
  </si>
  <si>
    <t>M2</t>
  </si>
  <si>
    <t>A1</t>
  </si>
  <si>
    <t>A2</t>
  </si>
  <si>
    <t>A3</t>
  </si>
  <si>
    <t>TOTAL</t>
  </si>
  <si>
    <t>Ejecutado
Año(%)</t>
  </si>
  <si>
    <t>PRODUCTOS</t>
  </si>
  <si>
    <t>META</t>
  </si>
  <si>
    <t>Programado
1er trimestre(%)</t>
  </si>
  <si>
    <t>Ejecutado
1er trimestre(%)</t>
  </si>
  <si>
    <r>
      <t xml:space="preserve">Indicador
</t>
    </r>
    <r>
      <rPr>
        <b/>
        <sz val="12"/>
        <color indexed="60"/>
        <rFont val="Arial"/>
        <family val="2"/>
      </rPr>
      <t>[Incluir link a Hoja de Vida]</t>
    </r>
  </si>
  <si>
    <t>M3</t>
  </si>
  <si>
    <t>METAS</t>
  </si>
  <si>
    <t>SUBACTIVIDADES</t>
  </si>
  <si>
    <t>EVIDENCIAS
(Documento y/o Ruta)</t>
  </si>
  <si>
    <t>ANALISIS DE LA META</t>
  </si>
  <si>
    <t>S1</t>
  </si>
  <si>
    <t>S2</t>
  </si>
  <si>
    <t>S3</t>
  </si>
  <si>
    <t>S4</t>
  </si>
  <si>
    <t>S5</t>
  </si>
  <si>
    <t>S6</t>
  </si>
  <si>
    <t>S7</t>
  </si>
  <si>
    <t>S8</t>
  </si>
  <si>
    <t>Ejecutado
2dotrimestre(%)</t>
  </si>
  <si>
    <t>Reprogramado
2do trimestre(%)
=no ejecutado + programado inicial</t>
  </si>
  <si>
    <t>Reprogramado
3er trimestre(%)
=No ejecutado + programado inicial</t>
  </si>
  <si>
    <t>Ejecutado
 3er Trimestre(%)</t>
  </si>
  <si>
    <t>Ejecutado
 4to Trimestre(%)</t>
  </si>
  <si>
    <t>Programado 2do trimestre</t>
  </si>
  <si>
    <t>Programado 3er trimestre</t>
  </si>
  <si>
    <t>Programado 4to trimestre</t>
  </si>
  <si>
    <t>Reprogramado
4to  trimestre(%)
=programado año - suma ejecutados</t>
  </si>
  <si>
    <t>Elaboró</t>
  </si>
  <si>
    <t>PERIODO DE REPORTE:</t>
  </si>
  <si>
    <t>DIRECCIÓN DE PLANEACIÓN INSTITUCIONAL Y CALIDAD
SISTEMA INTEGRADO DE GESTIÓN
CONTROL DOCUMENTAL
REPORTE PLAN OPERATIVO DE GESTION Y DESEMPEÑO
Codigo: SDS-PYC-FT-023-V.6</t>
  </si>
  <si>
    <t>PROCESO:</t>
  </si>
  <si>
    <t>DIRECCIÓN/ OFICINA</t>
  </si>
  <si>
    <t>PONDERACIÓN</t>
  </si>
  <si>
    <t>PROCESO</t>
  </si>
  <si>
    <t>Elaborado por: Alvaro Augusto Amado Camacho
Revisado por: Nury Stella Leguizamon 
Aprobado por: Juan Carlos Jaramillo Correa</t>
  </si>
  <si>
    <t xml:space="preserve">1. Gestionar la puesta en producción de la solución integral de la Historia Clínica Electrónica Unificada (HCEU), agendamiento centralizado de citas y gestión de fórmula médica </t>
  </si>
  <si>
    <t xml:space="preserve"> </t>
  </si>
  <si>
    <t>2. Gestionar la implementación de la herramienta analítica de datos</t>
  </si>
  <si>
    <t>3.Realizar las acciones necesarias para el Mantenimiento y Sostenibilidad del Sistema de Gestión y Despempeño</t>
  </si>
  <si>
    <t>4.Realizar las acciones para la implementación de las políticas de Gestión y Desempeño</t>
  </si>
  <si>
    <t>5.Realizar las acciones para el desarrollo de los componentes de Transparencia , acceso a la información y Lucha contra la Corrupción.</t>
  </si>
  <si>
    <t>DIRECCIÓN TIC</t>
  </si>
  <si>
    <t>1.1 Continuar con la Implementación de  la solución tecnológica integral de la  Historia Clínica Electrónica Unificada, Agendamiento  de  Citas Médicas centralizado y gestión de Fórmulas médicas.</t>
  </si>
  <si>
    <t xml:space="preserve"> 1.1.1 Desarrollar las actividades para la implementación de la Historia Clínica Electrónica Unificada, Agendamientos de Citas Médicas Centralizado y Gestión de Formulas Médicas.</t>
  </si>
  <si>
    <t>2.1 Implementar la herramienta analítica de datos que soporte el monitoreo y evaluación del nuevo Modelo Integral de Atención en Salud, mediante indicadores técnicos y financieros.</t>
  </si>
  <si>
    <t>2.1.1 Desarrollar las actividades definidas para la implementación de la herramienta analítica de datos.</t>
  </si>
  <si>
    <t>SUBTOTAL(1)</t>
  </si>
  <si>
    <t>SUBTOTAL(2)</t>
  </si>
  <si>
    <t>SUBTOTAL (1+2)</t>
  </si>
  <si>
    <t>3.1 Gestionar los requerimientos para la  mejora continua del Sistema Integrado de Gestión.</t>
  </si>
  <si>
    <t>3.1.1 Actualizar la Gestión Documental del proceso.</t>
  </si>
  <si>
    <t>4.1 Gestionar la implementación de la Política de Gobierno Digital</t>
  </si>
  <si>
    <t>4.1.1 Gestionar los incidentes y requerimientos de servicios TIC en la SDS</t>
  </si>
  <si>
    <t>4.1.2 Gestionar las Soluciones de Software de la SDS</t>
  </si>
  <si>
    <t>4.1.3 Desarrollar las actividades para la implementación de la estrategia para el  Uso y Apropiación en la SDS</t>
  </si>
  <si>
    <t>4.2 Gestionar la implementación de la Política de  Seguridad  Digital</t>
  </si>
  <si>
    <r>
      <t xml:space="preserve">4.2.1 Gestionar las actividades programadas en los  Planes de </t>
    </r>
    <r>
      <rPr>
        <sz val="10"/>
        <rFont val="Arial"/>
        <family val="2"/>
      </rPr>
      <t xml:space="preserve">Seguridad </t>
    </r>
    <r>
      <rPr>
        <sz val="10"/>
        <color indexed="8"/>
        <rFont val="Arial"/>
        <family val="2"/>
      </rPr>
      <t>información en la SDS</t>
    </r>
  </si>
  <si>
    <t>5.1 Gestionar y monitorear los componentes del Plan Anticorrupcion y Atención al Ciudadano</t>
  </si>
  <si>
    <t xml:space="preserve">5.2 Cumplimiento de los requisitos establecidos en el Índice de Transparencia de las Entidades Publicas (ITEP) en la SDS. </t>
  </si>
  <si>
    <t>5.1.1 Realizar la formulación y seguimiento de la matriz del PAAC</t>
  </si>
  <si>
    <t>5.2.1 Remitir oportunamente los documentos soporte en cumplimiento al  ITEP - ITB (Tener en cuenta los tiempos establecidos en la normatividad vigente, así como los definidos en el plan de trabajo)</t>
  </si>
  <si>
    <t xml:space="preserve"> * Plataforma de Bogotá Salud Digital – BSD disponible, operativa y en correcto funcionamiento en sus escenarios de Historia Clínica Electrónica Unificada – HCEU, Agendamiento de Citas Médicas y Formula Medica.
*Documentos soporte para la contratación del soporte y renovación del licenciamiento de la plataforma de Bogotá Salud Digital - BSD.
*Estadísticas de seguimiento a la exposición de agenda a través de la Plataforma de Bogotá Salud Digital.
*Estadísticas de seguimiento al chat de la plataforma de Bogotá Salud Digital - BSD.</t>
  </si>
  <si>
    <t>O:\Subsecretaria Corporativa\Dirección TIC\Documentos Direccion TIC\EVIDENCIAS 2020\EVIDENCIAS POGD 2020\4do. Trimestre\Meta 1\Actividad 1.1</t>
  </si>
  <si>
    <t xml:space="preserve">*La Dirección TIC de la Secretaría Distrital de Salud brindó soporte y asistencia técnica a los usuarios de la EPS Capital Salud del régimen subsidiado con relación a la gestión de los escenarios de Historia Clínica Electrónica, Agendamiento de citas médicas y Formulas Medicas, a través del chat virtual de la aplicación WEB Portal del Ciudadano. O:\Subsecretaria Corporativa\Dirección TIC\Documentos Direccion TIC\EVIDENCIAS 2020\EVIDENCIAS POGD 2020\4do. Trimestre\Meta 1\Actividad 1.1\ Estadisticas_Chat_IV_TRIM_2020.rar
*Se llevaron a cabo los procesos de administración, configuración y operación de los servidores, la infraestructura centro de datos, las telecomunicaciones y seguridad, las bases de datos, y el Enterprise Service Bus (ESB) con conforman a la plataforma Bogotá Salud Digital (BSD).
*Se llevó a cabo la administración y configuración de los componentes de parametrización, Historia Clínica Electrónica Unificada (HCEU), Agendamiento Citas y formula médica a través de la aplicación WEB MyMed.
* La Dirección TIC de la Secretaría Distrital de Salud ha garantizado a la fecha la funcionalidad, confiabilidad, oportunidad y seguridad en la operación de la plataforma Bogotá Salud Digital – BSD en los componentes de software, hardware y comunicaciones. Igualmente, en articulación con las Subredes Integradas de Servicios de Salud se han adelantado procesos de normalización y estabilización de los escenarios de Historia Clínica Electrónica Unificada – HCEU, Agendamiento Citas Médicas y Formula Medica a través de la plataforma Bogotá Salud Digital – BSD. 
* Se llevaron a cabo actividades de coordinación, seguimiento y ejecución de pruebas en la plataforma de Bogotá Salud Digital - BSD para subsanar los diferentes inconvenientes técnicos en los escenarios de Agenda, Historia Clínica Electrónica y gestión de medicamentos presentados por las Subredes Integradas de Servicios de Salud.
*Se llevó a cabo el proceso de seguimiento a la exposición de las agendas de Medicina General a través de la plataforma de Bogotá Salud Digital – BSD. O:\Subsecretaria Corporativa\Dirección TIC\Documentos Direccion TIC\EVIDENCIAS 2020\EVIDENCIAS POGD 2020\4do. Trimestre\Meta 1\Actividad 1.1\ Segumiento_Exposición_Agendas_IV_TRIM_2020.rar
*Se llevó a cabo la contratación directa de servicios para mantener la interoperabilidad, administración, gestión, configuración, control, seguimiento, monitoreo e integración de los componentes de parametrización de la Historia Clínica Electrónica Unificada (HCEU), Agendamiento Citas y Formula Medica a través del componente MyMed y los demás componentes de la plataforma Bogotá Salud Digital - BSD, mediante la aplicación de los procesos de la Biblioteca de Infraestructura de Tecnologías de Información (ITIL v3.), y suministrar la renovación del soporte y mantenimiento de las licencias que soportan la plataforma de Bogotá Salud Digital – BSD. O:\Subsecretaria Corporativa\Dirección TIC\Documentos Direccion TIC\EVIDENCIAS 2020\EVIDENCIAS POGD 2020\4do. Trimestre\Meta 1\Actividad 1.1\ Soportes_Contratación_Soporte_BSD.rar </t>
  </si>
  <si>
    <t xml:space="preserve"> Servicios de TIC administrados y gestionados.
Servicios de: Almacenamiento, Impresión, Bases de Datos, CORE, Carpetas Compartidas, Aplicaciones, Seguridad de la Información, Redes, Comunicaciones Unificadas, Internet, Páginas Web,  Centro de Cómputo y Mesa de Servicios, administrados y gestionados.
Llamadas de servicio e Incidentes registrados en la herramienta Aranda: 
Casos ejecutados: 4211
Casos programados: 4216</t>
  </si>
  <si>
    <t>O:\Subsecretaria Corporativa\Dirección TIC\Documentos Direccion TIC\EVIDENCIAS 2020\EVIDENCIAS POGD 2020\4to Trimestre</t>
  </si>
  <si>
    <t xml:space="preserve"> 1 - Realización de la mesa técnica de Gobierno y Seguridad Digital para la revisión de nuevas Politicas de Seguridad de la Información.
2 - Avance en el desarrollo de las actividades 4 y 5 del Plan de Tratamiento de Riesgos.
3 - Avance en el desarrollo de las actividades 3, 4, 5 y 6 del Plan de Seguridad y Privacidad de la Información, las actividades son las siguientes: Continuidad de Negocio y Análisis de Impacto de Negocio, Evidencia Digital y Gestión y clasificación de Incidentes de Seguridad de la Información.</t>
  </si>
  <si>
    <t xml:space="preserve"> 1 - Acta de reunión mesa técnica de Gobierno y Seguridad Digital - Noviembre 13 de 2020.
2 - Documentos de avance de Evaluación de riesgos de Monitoreo y revisión.
3 - Documentos de avance de Continuidad de Negocio, Análisis de Impacto de Negocio, Evidencia Digital y Gestión y clasificación de Incidentes de Seguridad de la Información.</t>
  </si>
  <si>
    <r>
      <t xml:space="preserve"> </t>
    </r>
    <r>
      <rPr>
        <b/>
        <sz val="10"/>
        <color indexed="8"/>
        <rFont val="Arial"/>
        <family val="2"/>
      </rPr>
      <t xml:space="preserve"> Octubre</t>
    </r>
    <r>
      <rPr>
        <sz val="10"/>
        <color indexed="8"/>
        <rFont val="Arial"/>
        <family val="2"/>
      </rPr>
      <t xml:space="preserve">: Video Inducción Institucional. Mesa Técnica Gestión del Conocimiento.  Tip de Seguridad.  </t>
    </r>
    <r>
      <rPr>
        <b/>
        <sz val="10"/>
        <color indexed="8"/>
        <rFont val="Arial"/>
        <family val="2"/>
      </rPr>
      <t>Noviembre:</t>
    </r>
    <r>
      <rPr>
        <sz val="10"/>
        <color indexed="8"/>
        <rFont val="Arial"/>
        <family val="2"/>
      </rPr>
      <t xml:space="preserve"> Capacitacion Herramientas Microsoft Orientadas SI . Reunion caso de Uso Microsoft Vigilancia y Control de la Oferta. Tip de Seguridad Digital.Diciembre Fondo de Pantalla DISI. Video DISI .</t>
    </r>
  </si>
  <si>
    <r>
      <rPr>
        <b/>
        <sz val="10"/>
        <rFont val="Arial"/>
        <family val="2"/>
      </rPr>
      <t>Octubre</t>
    </r>
    <r>
      <rPr>
        <sz val="10"/>
        <rFont val="Arial"/>
        <family val="2"/>
      </rPr>
      <t xml:space="preserve"> 1. Video Inducción . 2. Tip de Seguridad 3. Caso de Uso Microsoft DIR TIC  Noviembre:1. Reunion Teams Caso de Uso Microsoft . 2. Correo convocatoria evento Capacitacion. 3. Inscritos Capacitacion.4. Asistentes Evento SI. 5. Envío Encuesta SI. 6. Tip de Seguridad Noviembre 7. Correo Invitacion Taller de Ciudades Inteligentes 8. Resultados Test SI Diciembre 1. Fondo de Pantalla DISI SDS. 2. Solicitud publicacion video DISI 3. Video DISI</t>
    </r>
  </si>
  <si>
    <t>O:\Subsecretaria Corporativa\Dirección TIC\Documentos Direccion TIC\EVIDENCIAS 2020\EVIDENCIAS POGD 2020\4to Trimestre\Meta 4\Actividad 4.1\Subactividad 4.1.2\Portales web</t>
  </si>
  <si>
    <t>O:\Subsecretaria Corporativa\Dirección TIC\Documentos Direccion TIC\EVIDENCIAS 2020\EVIDENCIAS POGD 2020\4to Trimestre\Meta 3\Actividad 3.1</t>
  </si>
  <si>
    <t>O:\Subsecretaria Corporativa\Dirección TIC\Documentos Direccion TIC\EVIDENCIAS 2020\EVIDENCIAS POGD 2020\4to Trimestre\Meta 5\Actividad 5.1</t>
  </si>
  <si>
    <t>O:\Subsecretaria Corporativa\Dirección TIC\Documentos Direccion TIC\EVIDENCIAS 2020\EVIDENCIAS POGD 2020\4to Trimestre\Meta 5\Actividad 5.2</t>
  </si>
  <si>
    <t xml:space="preserve">* Se realizó el reporte del PAAC correspondiente al 4o. Trimestre a la DPIYC
*Se realizó el reporte del PAAC correspondiente al 3er cuatrimestre del 2020 al OCI
</t>
  </si>
  <si>
    <t>Se remitiolos documentos soporte para dar cumplimiento al TAIP - ITEP, dentro de los tiempos establecidos</t>
  </si>
  <si>
    <t xml:space="preserve"> Solicitudes del portal web 398 y solicitudes de la Intranet 49
* Se realizó la revisión y análisis de la información que contiene los objetivos y alcance de la instalación del ERP Bogdata proporcionada por la SDS con el fin de asegurar queden plasmarlos en el Anexo Técnico para su cumplimiento por parte del contratante
** Se realizó el análisis de la documentación del proyecto ERP Bogdata con s4/Hana de Sap para PY y Succces factor 
* Se realizó la elaboración, depuración y perfeccionamiento del Anexo Técnico para el ERP S/4Hana de la Entidad y en la elaboración del documento de requerimientos RFP de la SOS
* Se realizó capacitación en 6 sesiones metodología de implantación Sap y alertas tempranas: Plan de limpieza, depuración y unificación de datos incluido el plan de corte y roles y responsabilidades de los usuarios y consultores funcionales y técnicos
* Se apoyó en los requerimientos de implantación del Anexo Técnico y durante la selección del proponente queden contempladas las mejores prácticas que provee SAP en sus procesos a fin de ser aplicados en la SDS
*Banco Buenas Prácticas y Lecciones Aprendidas, se avanzó en el desarrollo de las opciones adicionales del formulario de ingreso Avance del 65%.
*En el Aplicativo “Cargador RIPS”, se desplegó en producción las actualizaciones en los Módulos de Listado de Archivos y Cargue de archivos.
*En la aplicación “Plan Ampliado de Inmunizaciones PAI ”, se desplego en producción  las actualizaciones realizadas en el  módulo de cohorte. permitiendo consultar de manera más eficiente la información.
*En la aplicación “Red Sangre”, se desplego en producción las actualizaciones realizadas en el  módulo de Ingreso del Stock Semestral - Consultar Disponibilidad y Stock.
*En la aplicación “SALUDATA”, se desplego en producción las actualizaciones realizadas a los indicadores de sarampión, enfermedades respiratorias, sífilis congénita, hepatitis, mortalidad en menores de 5 años, donación de órganos, ayudas técnicas, veedurías ciudadanas, cantidad de sustancias químicas peligrosas por trabajador, cantidad de sustancias químicas peligrosas por habitante, Mapa Organizaciones de participación Social en Salud.
*En la aplicación “Sistema de Información del Centro Regulador de Urgencias y Emergencias SIDCRUE”, se desplego en producción las actualizaciones realizadas a los módulos capacitaciones y quejas.
*En la aplicación “Sistema de Información Distrital y de Barreras de Acceso SIDMA”, se desplego en producción las actualizaciones realizadas en los módulos de tipologías, portafolio y atenciones individuales.
*En la aplicación “Sistema de Información de Investigaciones Administrativas en Salud SIIAS”, se desplego en producción las actualizaciones realizadas a los módulos de Establecimiento Institución.
*En la aplicación “Sistema Integral de Referencia y Contrareferencia SIRC”, se desplego en producción  las actualizaciones realizadas a los módulos de CamasREPS.
*En la aplicación “SIVIGILA - Sistema Integrado de Información para la Vigilancia en Salud Pública”, se desplego producción las actualizaciones realizadas a los módulos de SISVEA y Reportes.
*Aula Virtual Ajustes y matriculas a los siguientes  Cursos para personal de salud y de la SDS y para la ciudanía ofertados en el aula virtual de la SDS - Aprender:  Ruta Institucional para el manejo del coronavirus, inducción y reinducción,  Promotores del cuidado , lavado de manos, misión Medica, Abordaje Integral en Salud Mental, Primer respondiente y certificación de asistencia de las capacitaciones de Calidad Así mismo  formularios creados y actualizados para las  inscripciones y encuestas de satisfacción para los cursos del aula virtual.
*Aplicativo “Línea Salud para Todos”, actualizado en su Módulo componente problemática o temática. 
*Aplicativo “Sistema de Información para la Gestión de la Capacidad Académica Instalada en las Unidades de Servicios de Salud”, actualizado en los módulos de carga y rotación de estudiantes. 
* Aplicativo “Sistema de Información de Laboratorio de Salud Pública SILASP”, actualizado en su funcionalidad de Generación del archivo LOG de la Interfaz Silasp-Termociclador y Reporte de Resultado para el Evento de Evaluación Externa Indirecta.
*En la aplicación “Trámites en Línea – Autorización de Plazas”, desplegado en producción e integrado a la ventanilla única de trámites y servicios. - En la aplicación “Votación Talento Humano”, desplegado en producción para recolectar las votaciones para el comité de deportes de la entidad.
* Atencion de 254 soportes tecnicos a usuario final, en los modulos de contratacion (SISCO), CORRESPONDENCIA (CORDIS), PRESUPUESTO (PREDIS),  NOMINA (PERNO), CUENTAS POR *PAGAR (CXP), SAE/SAPPE (ALMACEN E INVENTARIOS Y PROPIEDAD PLANTA Y EQUIPO), TERCEROS,  LIMAY.
* Creacion de 25 usuarios en el modulo ADMIINISTRACION DE USUARIOS los cuales se les asuignaros roles para los diferentes modulos.
* Ajustes a 7 reportes, 10 menus y 67 formas  en los modulos SISCO), CORRESPONDENCIA (CORDIS), PRESUPUESTO (PREDIS),  NOMINA (PERNO), CUENTAS POR *PAGAR (CXP), SAE/SAPPE (ALMACEN E INVENTARIOS Y PROPIEDAD PLANTA Y EQUIPO), TERCEROS,  LIMAY.
* 27 Mesas de trabajo con los lideres funcionales proceso de contratacion en el modulo SISCO. </t>
  </si>
  <si>
    <t xml:space="preserve"> Se realizó seguimiento de actualización diaria de Datalake reportando prioridad de carga, fuente de información, fecha de cargue, fecha de reporte, estado del cargue, hora de actualización y responsable de cargar archivos en SharePoint Anexo 1 Seguimiento DataLake
Se realizó Tabla de Frecuencias de EAPB a solicitud de la coordinación del Laboratorio de Salud Publica Anexo 2 Tabla de Frecuencias EAPB y Anexo 3 Evidencia envió Tabla de Frecuencias
Se ajustó documento de estudios Previos para Adquirir infraestructura como servicio (IAAS) como lago de datos de fuentes de información de la SDS para analítica teniendo en cuenta el marco de nube publica III Anexo 4 Estudios Previos Lago de Datos de acuerdo Marco de Nube Publica III
Se ajustó presentación para Secretario de Salud referente al proyecto HCEU y SDB de Analítica Anexo 5 Presentacion Analitica y Datos V3.pptx
Se realizó cargue diario de 20 DataSets para alimentación de DataLake para la estructuración de todos los indicadores asociados a Covid 19 Anexo 6 Evidencia Cargue DataSets Lago de Datos
Se realizó documento de Análisis del sector para Adquirir infraestructura como servicio (IAAS) como lago de datos de fuentes de información de la SDS para analítica teniendo en cuenta el marco de nube publica III Anexo 7 Análisis del Sector 2020.docx, Anexo 8 Calculadora de precios de GCP, Anexo 9 Cotización Nube Publica IaaS Acuerdo Marco II0049, Anexo 10 CSV_NubePublica3G y Anexo 11 RFI Cotización Analítica IaaS Nube Publica III</t>
  </si>
  <si>
    <t>O:\Subsecretaria Corporativa\Dirección TIC\Documentos Direccion TIC\EVIDENCIAS 2020\EVIDENCIAS POGD 2020\4to Trimestre\Meta 2\Actividad 2.1</t>
  </si>
  <si>
    <t>Se cumplió con las actividades programadas en el trimestre</t>
  </si>
  <si>
    <t>Se realizo el invemtario y diagnóstico documental para actualizar en el año 2021
*Se realizó el reporte de normas a incluir en el normograma de la Dirección TIC
*Se envía el reporte del POGD correspondiente al 4o. Trimestre del 2020
*Se envío el informe de percepción del cliente del proceso "Gestión de Soluciones de Software"
** Se realizó el informe de Gestión y Desempeño en el Marco de MiPG
*Se remitio la matriz de seguimiento del plan de adecuación Cierre de Brechas 2020</t>
  </si>
  <si>
    <t>GESTIÓN TIC</t>
  </si>
  <si>
    <t>IV TRIMESTRE</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</si>
</sst>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2]\ * #,##0.00_ ;_ [$€-2]\ * \-#,##0.00_ ;_ [$€-2]\ * &quot;-&quot;??_ "/>
    <numFmt numFmtId="171" formatCode="_ &quot;$&quot;\ * #,##0.00_ ;_ &quot;$&quot;\ * \-#,##0.00_ ;_ &quot;$&quot;\ * &quot;-&quot;??_ ;_ @_ "/>
    <numFmt numFmtId="172" formatCode="0.0"/>
    <numFmt numFmtId="173" formatCode="0.000"/>
    <numFmt numFmtId="174" formatCode="&quot;Sí&quot;;&quot;Sí&quot;;&quot;No&quot;"/>
    <numFmt numFmtId="175" formatCode="&quot;Verdadero&quot;;&quot;Verdadero&quot;;&quot;Falso&quot;"/>
    <numFmt numFmtId="176" formatCode="&quot;Activado&quot;;&quot;Activado&quot;;&quot;Desactivado&quot;"/>
    <numFmt numFmtId="177" formatCode="[$€-2]\ #,##0.00_);[Red]\([$€-2]\ #,##0.00\)"/>
    <numFmt numFmtId="178" formatCode="0.0%"/>
    <numFmt numFmtId="179" formatCode="0.000%"/>
    <numFmt numFmtId="180" formatCode="0.0000%"/>
  </numFmts>
  <fonts count="78">
    <font>
      <sz val="11"/>
      <color theme="1"/>
      <name val="Calibri"/>
      <family val="2"/>
    </font>
    <font>
      <sz val="11"/>
      <color indexed="8"/>
      <name val="Calibri"/>
      <family val="2"/>
    </font>
    <font>
      <sz val="8"/>
      <name val="Calibri"/>
      <family val="2"/>
    </font>
    <font>
      <sz val="20"/>
      <name val="Arial"/>
      <family val="2"/>
    </font>
    <font>
      <sz val="10"/>
      <name val="Arial"/>
      <family val="2"/>
    </font>
    <font>
      <b/>
      <sz val="12"/>
      <color indexed="8"/>
      <name val="Arial"/>
      <family val="2"/>
    </font>
    <font>
      <b/>
      <sz val="10"/>
      <color indexed="8"/>
      <name val="Arial"/>
      <family val="2"/>
    </font>
    <font>
      <b/>
      <sz val="10"/>
      <name val="Arial"/>
      <family val="2"/>
    </font>
    <font>
      <b/>
      <sz val="12"/>
      <color indexed="60"/>
      <name val="Arial"/>
      <family val="2"/>
    </font>
    <font>
      <sz val="12"/>
      <name val="Tahoma"/>
      <family val="2"/>
    </font>
    <font>
      <b/>
      <sz val="9"/>
      <name val="Tahoma"/>
      <family val="2"/>
    </font>
    <font>
      <b/>
      <sz val="12"/>
      <name val="Tahoma"/>
      <family val="2"/>
    </font>
    <font>
      <sz val="12"/>
      <color indexed="8"/>
      <name val="Arial"/>
      <family val="2"/>
    </font>
    <font>
      <b/>
      <sz val="16"/>
      <color indexed="8"/>
      <name val="Arial"/>
      <family val="2"/>
    </font>
    <font>
      <b/>
      <sz val="11"/>
      <color indexed="8"/>
      <name val="Arial"/>
      <family val="2"/>
    </font>
    <font>
      <sz val="10"/>
      <color indexed="8"/>
      <name val="Arial"/>
      <family val="2"/>
    </font>
    <font>
      <b/>
      <sz val="14"/>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Arial"/>
      <family val="2"/>
    </font>
    <font>
      <sz val="16"/>
      <color indexed="8"/>
      <name val="Arial"/>
      <family val="2"/>
    </font>
    <font>
      <sz val="20"/>
      <color indexed="8"/>
      <name val="Arial"/>
      <family val="2"/>
    </font>
    <font>
      <sz val="22"/>
      <color indexed="8"/>
      <name val="Arial"/>
      <family val="2"/>
    </font>
    <font>
      <b/>
      <sz val="12"/>
      <name val="Calibri"/>
      <family val="2"/>
    </font>
    <font>
      <b/>
      <sz val="12"/>
      <color indexed="8"/>
      <name val="Calibri"/>
      <family val="2"/>
    </font>
    <font>
      <sz val="14"/>
      <color indexed="8"/>
      <name val="Arial"/>
      <family val="2"/>
    </font>
    <font>
      <sz val="9"/>
      <color indexed="8"/>
      <name val="Arial"/>
      <family val="2"/>
    </font>
    <font>
      <sz val="8"/>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2"/>
      <color theme="1"/>
      <name val="Arial"/>
      <family val="2"/>
    </font>
    <font>
      <sz val="16"/>
      <color theme="1"/>
      <name val="Arial"/>
      <family val="2"/>
    </font>
    <font>
      <sz val="20"/>
      <color theme="1"/>
      <name val="Arial"/>
      <family val="2"/>
    </font>
    <font>
      <sz val="22"/>
      <color theme="1"/>
      <name val="Arial"/>
      <family val="2"/>
    </font>
    <font>
      <sz val="10"/>
      <color theme="1"/>
      <name val="Arial"/>
      <family val="2"/>
    </font>
    <font>
      <b/>
      <sz val="10"/>
      <color theme="1"/>
      <name val="Arial"/>
      <family val="2"/>
    </font>
    <font>
      <b/>
      <sz val="12"/>
      <color theme="1"/>
      <name val="Arial"/>
      <family val="2"/>
    </font>
    <font>
      <b/>
      <sz val="12"/>
      <color theme="1"/>
      <name val="Calibri"/>
      <family val="2"/>
    </font>
    <font>
      <b/>
      <sz val="14"/>
      <color theme="1"/>
      <name val="Arial"/>
      <family val="2"/>
    </font>
    <font>
      <sz val="14"/>
      <color theme="1"/>
      <name val="Arial"/>
      <family val="2"/>
    </font>
    <font>
      <sz val="10"/>
      <color rgb="FF000000"/>
      <name val="Arial"/>
      <family val="2"/>
    </font>
    <font>
      <sz val="9"/>
      <color theme="1"/>
      <name val="Arial"/>
      <family val="2"/>
    </font>
    <font>
      <sz val="8"/>
      <color theme="1"/>
      <name val="Arial"/>
      <family val="2"/>
    </font>
    <font>
      <b/>
      <sz val="16"/>
      <color theme="1"/>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bgColor indexed="64"/>
      </patternFill>
    </fill>
    <fill>
      <patternFill patternType="gray0625"/>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border>
    <border>
      <left style="thin"/>
      <right style="thin"/>
      <top/>
      <bottom style="thin"/>
    </border>
    <border>
      <left style="medium"/>
      <right style="thin"/>
      <top style="thin"/>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29" borderId="1" applyNumberFormat="0" applyAlignment="0" applyProtection="0"/>
    <xf numFmtId="170" fontId="4"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71" fontId="4" fillId="0" borderId="0" applyFont="0" applyFill="0" applyBorder="0" applyAlignment="0" applyProtection="0"/>
    <xf numFmtId="0" fontId="55" fillId="31" borderId="0" applyNumberFormat="0" applyBorder="0" applyAlignment="0" applyProtection="0"/>
    <xf numFmtId="0" fontId="4" fillId="0" borderId="0">
      <alignment/>
      <protection/>
    </xf>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56" fillId="21"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0" fillId="0" borderId="8" applyNumberFormat="0" applyFill="0" applyAlignment="0" applyProtection="0"/>
    <xf numFmtId="0" fontId="61" fillId="0" borderId="9" applyNumberFormat="0" applyFill="0" applyAlignment="0" applyProtection="0"/>
  </cellStyleXfs>
  <cellXfs count="107">
    <xf numFmtId="0" fontId="0" fillId="0" borderId="0" xfId="0" applyFont="1" applyAlignment="1">
      <alignment/>
    </xf>
    <xf numFmtId="0" fontId="62" fillId="0" borderId="0" xfId="0" applyFont="1" applyAlignment="1">
      <alignment horizontal="center" vertical="center" wrapText="1"/>
    </xf>
    <xf numFmtId="0" fontId="62" fillId="0" borderId="0" xfId="0" applyFont="1" applyAlignment="1">
      <alignment vertical="center" wrapText="1"/>
    </xf>
    <xf numFmtId="0" fontId="63" fillId="0" borderId="0" xfId="0" applyFont="1" applyAlignment="1">
      <alignment vertical="center" wrapText="1"/>
    </xf>
    <xf numFmtId="0" fontId="64" fillId="0" borderId="0" xfId="0" applyFont="1" applyAlignment="1">
      <alignment vertical="center" wrapText="1"/>
    </xf>
    <xf numFmtId="0" fontId="65" fillId="0" borderId="0" xfId="0" applyFont="1" applyAlignment="1">
      <alignment vertical="center" wrapText="1"/>
    </xf>
    <xf numFmtId="0" fontId="66" fillId="0" borderId="0" xfId="0" applyFont="1" applyAlignment="1">
      <alignment vertical="center" wrapText="1"/>
    </xf>
    <xf numFmtId="0" fontId="3" fillId="0" borderId="10" xfId="0" applyFont="1" applyBorder="1" applyAlignment="1">
      <alignment horizontal="left" vertical="center"/>
    </xf>
    <xf numFmtId="0" fontId="67" fillId="0" borderId="10" xfId="0" applyFont="1" applyBorder="1" applyAlignment="1">
      <alignment/>
    </xf>
    <xf numFmtId="0" fontId="7"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68" fillId="0" borderId="10" xfId="0" applyFont="1" applyBorder="1" applyAlignment="1">
      <alignment horizontal="center" vertical="center"/>
    </xf>
    <xf numFmtId="0" fontId="6" fillId="0" borderId="10" xfId="0" applyFont="1" applyBorder="1" applyAlignment="1">
      <alignment horizontal="center" vertical="center" wrapText="1"/>
    </xf>
    <xf numFmtId="0" fontId="68" fillId="0" borderId="10" xfId="0" applyFont="1" applyBorder="1" applyAlignment="1">
      <alignment horizontal="center"/>
    </xf>
    <xf numFmtId="0" fontId="68" fillId="0" borderId="10" xfId="0" applyFont="1" applyBorder="1" applyAlignment="1">
      <alignment horizontal="center" vertical="center"/>
    </xf>
    <xf numFmtId="0" fontId="0" fillId="0" borderId="10" xfId="0" applyBorder="1" applyAlignment="1">
      <alignment/>
    </xf>
    <xf numFmtId="0" fontId="63" fillId="0" borderId="11" xfId="0" applyFont="1" applyBorder="1" applyAlignment="1">
      <alignment horizontal="center" vertical="center" wrapText="1"/>
    </xf>
    <xf numFmtId="0" fontId="69" fillId="0" borderId="10" xfId="0" applyFont="1" applyBorder="1" applyAlignment="1">
      <alignment horizontal="center" vertical="center" wrapText="1"/>
    </xf>
    <xf numFmtId="0" fontId="68" fillId="0" borderId="10" xfId="0" applyFont="1" applyBorder="1" applyAlignment="1">
      <alignment horizontal="center" vertical="center"/>
    </xf>
    <xf numFmtId="0" fontId="64" fillId="0" borderId="10" xfId="0" applyFont="1" applyBorder="1" applyAlignment="1">
      <alignment horizontal="center" vertical="center" wrapText="1"/>
    </xf>
    <xf numFmtId="0" fontId="39" fillId="33" borderId="10" xfId="34" applyFont="1" applyFill="1" applyBorder="1" applyAlignment="1">
      <alignment horizontal="center" vertical="center" wrapText="1"/>
    </xf>
    <xf numFmtId="0" fontId="70" fillId="0" borderId="10" xfId="0" applyFont="1" applyBorder="1" applyAlignment="1">
      <alignment horizontal="center" vertical="center"/>
    </xf>
    <xf numFmtId="0" fontId="12" fillId="0" borderId="10" xfId="0" applyFont="1" applyBorder="1" applyAlignment="1">
      <alignment horizontal="center" vertical="center" wrapText="1"/>
    </xf>
    <xf numFmtId="0" fontId="68" fillId="0" borderId="12" xfId="0" applyFont="1" applyBorder="1" applyAlignment="1">
      <alignment vertical="center"/>
    </xf>
    <xf numFmtId="0" fontId="68" fillId="0" borderId="13" xfId="0" applyFont="1" applyBorder="1" applyAlignment="1">
      <alignment vertical="center"/>
    </xf>
    <xf numFmtId="0" fontId="68" fillId="0" borderId="14" xfId="0" applyFont="1" applyBorder="1" applyAlignment="1">
      <alignment vertical="center"/>
    </xf>
    <xf numFmtId="0" fontId="68" fillId="0" borderId="15" xfId="0" applyFont="1" applyBorder="1" applyAlignment="1">
      <alignment vertical="center"/>
    </xf>
    <xf numFmtId="0" fontId="68" fillId="0" borderId="0" xfId="0" applyFont="1" applyBorder="1" applyAlignment="1">
      <alignment vertical="center"/>
    </xf>
    <xf numFmtId="0" fontId="68" fillId="0" borderId="16" xfId="0" applyFont="1" applyBorder="1" applyAlignment="1">
      <alignment vertical="center"/>
    </xf>
    <xf numFmtId="0" fontId="68" fillId="0" borderId="10" xfId="0" applyFont="1" applyBorder="1" applyAlignment="1">
      <alignment vertical="center"/>
    </xf>
    <xf numFmtId="0" fontId="68" fillId="0" borderId="10" xfId="0" applyFont="1" applyBorder="1" applyAlignment="1">
      <alignment horizontal="center" vertical="center"/>
    </xf>
    <xf numFmtId="0" fontId="71" fillId="0" borderId="10" xfId="0" applyFont="1" applyBorder="1" applyAlignment="1">
      <alignment horizontal="center" vertical="center" wrapText="1"/>
    </xf>
    <xf numFmtId="0" fontId="13" fillId="0" borderId="10" xfId="0" applyFont="1" applyFill="1" applyBorder="1" applyAlignment="1">
      <alignment horizontal="center" vertical="center" wrapText="1"/>
    </xf>
    <xf numFmtId="0" fontId="69" fillId="0" borderId="10" xfId="0" applyFont="1" applyBorder="1" applyAlignment="1">
      <alignment vertical="center" wrapText="1"/>
    </xf>
    <xf numFmtId="0" fontId="14" fillId="0" borderId="10" xfId="0" applyFont="1" applyFill="1" applyBorder="1" applyAlignment="1">
      <alignment horizontal="center" vertical="center" wrapText="1"/>
    </xf>
    <xf numFmtId="9" fontId="63" fillId="0" borderId="11" xfId="59" applyFont="1" applyBorder="1" applyAlignment="1">
      <alignment horizontal="center" vertical="center" wrapText="1"/>
    </xf>
    <xf numFmtId="9" fontId="63" fillId="0" borderId="10" xfId="59" applyFont="1" applyBorder="1" applyAlignment="1">
      <alignment horizontal="center" vertical="center" wrapText="1"/>
    </xf>
    <xf numFmtId="0" fontId="67" fillId="0" borderId="10" xfId="0" applyFont="1" applyBorder="1" applyAlignment="1">
      <alignment horizontal="justify" vertical="center" wrapText="1"/>
    </xf>
    <xf numFmtId="0" fontId="67" fillId="0" borderId="10" xfId="0" applyFont="1" applyBorder="1" applyAlignment="1">
      <alignment horizontal="justify" vertical="top" wrapText="1"/>
    </xf>
    <xf numFmtId="9" fontId="16" fillId="0" borderId="10" xfId="59" applyFont="1" applyFill="1" applyBorder="1" applyAlignment="1">
      <alignment horizontal="center" vertical="center" wrapText="1"/>
    </xf>
    <xf numFmtId="9" fontId="71" fillId="0" borderId="10" xfId="59" applyFont="1" applyBorder="1" applyAlignment="1">
      <alignment horizontal="center" vertical="center" wrapText="1"/>
    </xf>
    <xf numFmtId="9" fontId="72" fillId="34" borderId="10" xfId="59" applyFont="1" applyFill="1" applyBorder="1" applyAlignment="1">
      <alignment horizontal="center" vertical="center" wrapText="1"/>
    </xf>
    <xf numFmtId="0" fontId="67" fillId="0" borderId="10" xfId="0" applyFont="1" applyBorder="1" applyAlignment="1">
      <alignment horizontal="left" vertical="center" wrapText="1"/>
    </xf>
    <xf numFmtId="0" fontId="67" fillId="0" borderId="10" xfId="0" applyFont="1" applyBorder="1" applyAlignment="1">
      <alignment horizontal="center" vertical="center" wrapText="1"/>
    </xf>
    <xf numFmtId="0" fontId="67" fillId="0" borderId="10" xfId="0" applyFont="1" applyBorder="1" applyAlignment="1">
      <alignment vertical="center" wrapText="1"/>
    </xf>
    <xf numFmtId="2" fontId="67" fillId="0" borderId="10" xfId="0" applyNumberFormat="1" applyFont="1" applyBorder="1" applyAlignment="1">
      <alignment horizontal="left" vertical="center" wrapText="1"/>
    </xf>
    <xf numFmtId="0" fontId="67" fillId="33" borderId="10" xfId="0" applyFont="1" applyFill="1" applyBorder="1" applyAlignment="1">
      <alignment horizontal="left" vertical="center" wrapText="1"/>
    </xf>
    <xf numFmtId="2" fontId="67" fillId="0" borderId="10" xfId="0" applyNumberFormat="1" applyFont="1" applyBorder="1" applyAlignment="1">
      <alignment horizontal="justify" vertical="center" wrapText="1"/>
    </xf>
    <xf numFmtId="9" fontId="68" fillId="0" borderId="10" xfId="0" applyNumberFormat="1" applyFont="1" applyBorder="1" applyAlignment="1">
      <alignment horizontal="center"/>
    </xf>
    <xf numFmtId="0" fontId="67" fillId="0" borderId="11" xfId="0" applyFont="1" applyBorder="1" applyAlignment="1">
      <alignment horizontal="left" vertical="center" wrapText="1"/>
    </xf>
    <xf numFmtId="9" fontId="63" fillId="0" borderId="10" xfId="59" applyFont="1" applyBorder="1" applyAlignment="1">
      <alignment horizontal="center" vertical="center"/>
    </xf>
    <xf numFmtId="0" fontId="67" fillId="0" borderId="10" xfId="0" applyFont="1" applyBorder="1" applyAlignment="1">
      <alignment horizontal="justify" vertical="center"/>
    </xf>
    <xf numFmtId="0" fontId="67" fillId="0" borderId="10" xfId="0" applyFont="1" applyBorder="1" applyAlignment="1">
      <alignment wrapText="1"/>
    </xf>
    <xf numFmtId="9" fontId="63" fillId="0" borderId="10" xfId="59" applyFont="1" applyFill="1" applyBorder="1" applyAlignment="1">
      <alignment horizontal="center" vertical="center" wrapText="1"/>
    </xf>
    <xf numFmtId="9" fontId="63" fillId="33" borderId="10" xfId="59" applyFont="1" applyFill="1" applyBorder="1" applyAlignment="1">
      <alignment horizontal="center" vertical="center" wrapText="1"/>
    </xf>
    <xf numFmtId="9" fontId="63" fillId="0" borderId="11" xfId="59" applyFont="1" applyFill="1" applyBorder="1" applyAlignment="1">
      <alignment horizontal="center" vertical="center" wrapText="1"/>
    </xf>
    <xf numFmtId="0" fontId="67" fillId="0" borderId="10" xfId="0" applyFont="1" applyFill="1" applyBorder="1" applyAlignment="1">
      <alignment wrapText="1"/>
    </xf>
    <xf numFmtId="0" fontId="4" fillId="0" borderId="10" xfId="0" applyFont="1" applyFill="1" applyBorder="1" applyAlignment="1">
      <alignment wrapText="1"/>
    </xf>
    <xf numFmtId="9" fontId="5" fillId="0" borderId="10" xfId="0" applyNumberFormat="1" applyFont="1" applyBorder="1" applyAlignment="1">
      <alignment horizontal="center" vertical="center" wrapText="1"/>
    </xf>
    <xf numFmtId="9" fontId="12" fillId="0" borderId="10" xfId="0" applyNumberFormat="1" applyFont="1" applyBorder="1" applyAlignment="1">
      <alignment horizontal="center" vertical="center" wrapText="1"/>
    </xf>
    <xf numFmtId="9" fontId="5" fillId="0" borderId="10" xfId="59" applyFont="1" applyBorder="1" applyAlignment="1">
      <alignment horizontal="center" vertical="center" wrapText="1"/>
    </xf>
    <xf numFmtId="9" fontId="12" fillId="0" borderId="10" xfId="0" applyNumberFormat="1" applyFont="1" applyFill="1" applyBorder="1" applyAlignment="1">
      <alignment horizontal="center" vertical="center" wrapText="1"/>
    </xf>
    <xf numFmtId="9" fontId="69" fillId="0" borderId="10" xfId="59" applyFont="1" applyBorder="1" applyAlignment="1">
      <alignment horizontal="center" vertical="center"/>
    </xf>
    <xf numFmtId="9" fontId="69" fillId="0" borderId="10" xfId="59" applyFont="1" applyFill="1" applyBorder="1" applyAlignment="1">
      <alignment horizontal="center" vertical="center" wrapText="1"/>
    </xf>
    <xf numFmtId="9" fontId="6" fillId="0" borderId="10" xfId="0" applyNumberFormat="1" applyFont="1" applyBorder="1" applyAlignment="1">
      <alignment horizontal="center" vertical="center" wrapText="1"/>
    </xf>
    <xf numFmtId="0" fontId="67" fillId="0" borderId="10" xfId="0" applyFont="1" applyFill="1" applyBorder="1" applyAlignment="1">
      <alignment vertical="center" wrapText="1"/>
    </xf>
    <xf numFmtId="0" fontId="73" fillId="0" borderId="0" xfId="0" applyFont="1" applyAlignment="1">
      <alignment vertical="center" wrapText="1"/>
    </xf>
    <xf numFmtId="9" fontId="14" fillId="0" borderId="10" xfId="0" applyNumberFormat="1" applyFont="1" applyBorder="1" applyAlignment="1">
      <alignment horizontal="center" vertical="center" wrapText="1"/>
    </xf>
    <xf numFmtId="0" fontId="4" fillId="0" borderId="10" xfId="0" applyFont="1" applyBorder="1" applyAlignment="1">
      <alignment wrapText="1"/>
    </xf>
    <xf numFmtId="0" fontId="15" fillId="0" borderId="10" xfId="0" applyFont="1" applyBorder="1" applyAlignment="1">
      <alignment vertical="center" wrapText="1"/>
    </xf>
    <xf numFmtId="0" fontId="68" fillId="33" borderId="10" xfId="0" applyFont="1" applyFill="1" applyBorder="1" applyAlignment="1">
      <alignment horizontal="center"/>
    </xf>
    <xf numFmtId="178" fontId="63" fillId="0" borderId="11" xfId="59" applyNumberFormat="1" applyFont="1" applyBorder="1" applyAlignment="1">
      <alignment horizontal="center" vertical="center" wrapText="1"/>
    </xf>
    <xf numFmtId="178" fontId="63" fillId="0" borderId="10" xfId="59" applyNumberFormat="1" applyFont="1" applyBorder="1" applyAlignment="1">
      <alignment horizontal="center" vertical="center" wrapText="1"/>
    </xf>
    <xf numFmtId="9" fontId="5" fillId="0" borderId="10" xfId="0" applyNumberFormat="1" applyFont="1" applyFill="1" applyBorder="1" applyAlignment="1">
      <alignment horizontal="center" vertical="center" wrapText="1"/>
    </xf>
    <xf numFmtId="0" fontId="63" fillId="0" borderId="17" xfId="0" applyFont="1" applyBorder="1" applyAlignment="1">
      <alignment horizontal="center" vertical="center" wrapText="1"/>
    </xf>
    <xf numFmtId="0" fontId="63" fillId="0" borderId="18" xfId="0" applyFont="1" applyBorder="1" applyAlignment="1">
      <alignment horizontal="center" vertical="center" wrapText="1"/>
    </xf>
    <xf numFmtId="0" fontId="63" fillId="0" borderId="19" xfId="0" applyFont="1" applyBorder="1" applyAlignment="1">
      <alignment horizontal="center" vertical="center" wrapText="1"/>
    </xf>
    <xf numFmtId="0" fontId="63" fillId="0" borderId="17" xfId="0" applyFont="1" applyBorder="1" applyAlignment="1">
      <alignment horizontal="left" vertical="center" wrapText="1"/>
    </xf>
    <xf numFmtId="0" fontId="63" fillId="0" borderId="18" xfId="0" applyFont="1" applyBorder="1" applyAlignment="1">
      <alignment horizontal="left" vertical="center" wrapText="1"/>
    </xf>
    <xf numFmtId="0" fontId="63" fillId="0" borderId="19" xfId="0" applyFont="1" applyBorder="1" applyAlignment="1">
      <alignment horizontal="left" vertical="center" wrapText="1"/>
    </xf>
    <xf numFmtId="0" fontId="63" fillId="0" borderId="10" xfId="0" applyFont="1" applyBorder="1" applyAlignment="1">
      <alignment horizontal="center" vertical="center" wrapText="1"/>
    </xf>
    <xf numFmtId="0" fontId="74" fillId="0" borderId="17" xfId="0" applyFont="1" applyBorder="1" applyAlignment="1">
      <alignment horizontal="center" vertical="center" wrapText="1"/>
    </xf>
    <xf numFmtId="0" fontId="74" fillId="0" borderId="18" xfId="0" applyFont="1" applyBorder="1" applyAlignment="1">
      <alignment horizontal="center" vertical="center" wrapText="1"/>
    </xf>
    <xf numFmtId="0" fontId="74" fillId="0" borderId="19" xfId="0" applyFont="1" applyBorder="1" applyAlignment="1">
      <alignment horizontal="center" vertical="center" wrapText="1"/>
    </xf>
    <xf numFmtId="0" fontId="75" fillId="0" borderId="17" xfId="0" applyFont="1" applyBorder="1" applyAlignment="1">
      <alignment horizontal="center" vertical="center" wrapText="1"/>
    </xf>
    <xf numFmtId="0" fontId="75" fillId="0" borderId="18" xfId="0" applyFont="1" applyBorder="1" applyAlignment="1">
      <alignment horizontal="center" vertical="center" wrapText="1"/>
    </xf>
    <xf numFmtId="0" fontId="75" fillId="0" borderId="19" xfId="0" applyFont="1" applyBorder="1" applyAlignment="1">
      <alignment horizontal="center" vertical="center" wrapText="1"/>
    </xf>
    <xf numFmtId="0" fontId="76" fillId="0" borderId="17" xfId="0" applyFont="1" applyBorder="1" applyAlignment="1">
      <alignment horizontal="center" vertical="center" wrapText="1"/>
    </xf>
    <xf numFmtId="0" fontId="76" fillId="0" borderId="18" xfId="0" applyFont="1" applyBorder="1" applyAlignment="1">
      <alignment horizontal="center" vertical="center" wrapText="1"/>
    </xf>
    <xf numFmtId="0" fontId="76" fillId="0" borderId="19" xfId="0" applyFont="1" applyBorder="1" applyAlignment="1">
      <alignment horizontal="center" vertical="center" wrapText="1"/>
    </xf>
    <xf numFmtId="9" fontId="63" fillId="35" borderId="17" xfId="59" applyFont="1" applyFill="1" applyBorder="1" applyAlignment="1">
      <alignment horizontal="center" vertical="center" wrapText="1"/>
    </xf>
    <xf numFmtId="9" fontId="63" fillId="35" borderId="18" xfId="59" applyFont="1" applyFill="1" applyBorder="1" applyAlignment="1">
      <alignment horizontal="center" vertical="center" wrapText="1"/>
    </xf>
    <xf numFmtId="9" fontId="63" fillId="35" borderId="19" xfId="59" applyFont="1" applyFill="1" applyBorder="1" applyAlignment="1">
      <alignment horizontal="center" vertical="center" wrapText="1"/>
    </xf>
    <xf numFmtId="0" fontId="68" fillId="0" borderId="11" xfId="0" applyFont="1" applyBorder="1" applyAlignment="1">
      <alignment horizontal="center" vertical="center"/>
    </xf>
    <xf numFmtId="0" fontId="68" fillId="0" borderId="20" xfId="0" applyFont="1" applyBorder="1" applyAlignment="1">
      <alignment horizontal="center" vertical="center"/>
    </xf>
    <xf numFmtId="0" fontId="68" fillId="0" borderId="21" xfId="0" applyFont="1" applyBorder="1" applyAlignment="1">
      <alignment horizontal="center" vertical="center"/>
    </xf>
    <xf numFmtId="0" fontId="0" fillId="0" borderId="10" xfId="0" applyBorder="1" applyAlignment="1">
      <alignment horizontal="center"/>
    </xf>
    <xf numFmtId="0" fontId="63" fillId="0" borderId="10" xfId="0" applyFont="1" applyBorder="1" applyAlignment="1">
      <alignment horizontal="left" vertical="center" wrapText="1"/>
    </xf>
    <xf numFmtId="0" fontId="67" fillId="0" borderId="11" xfId="0" applyFont="1" applyBorder="1" applyAlignment="1">
      <alignment horizontal="left" vertical="center" wrapText="1"/>
    </xf>
    <xf numFmtId="0" fontId="67" fillId="0" borderId="20" xfId="0" applyFont="1" applyBorder="1" applyAlignment="1">
      <alignment horizontal="left" vertical="center" wrapText="1"/>
    </xf>
    <xf numFmtId="0" fontId="67" fillId="0" borderId="21" xfId="0" applyFont="1" applyBorder="1" applyAlignment="1">
      <alignment horizontal="left" vertical="center" wrapText="1"/>
    </xf>
    <xf numFmtId="0" fontId="67" fillId="0" borderId="11" xfId="0" applyFont="1" applyBorder="1" applyAlignment="1">
      <alignment horizontal="center" vertical="center" wrapText="1"/>
    </xf>
    <xf numFmtId="0" fontId="67" fillId="0" borderId="20" xfId="0" applyFont="1" applyBorder="1" applyAlignment="1">
      <alignment horizontal="center" vertical="center" wrapText="1"/>
    </xf>
    <xf numFmtId="0" fontId="67" fillId="0" borderId="21" xfId="0" applyFont="1" applyBorder="1" applyAlignment="1">
      <alignment horizontal="center" vertical="center" wrapText="1"/>
    </xf>
    <xf numFmtId="0" fontId="68" fillId="0" borderId="10" xfId="0" applyFont="1" applyBorder="1" applyAlignment="1">
      <alignment horizontal="center" vertical="center"/>
    </xf>
    <xf numFmtId="0" fontId="62" fillId="0" borderId="22" xfId="0" applyFont="1" applyBorder="1" applyAlignment="1">
      <alignment horizontal="left" vertical="center" wrapText="1"/>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Moneda 2" xfId="54"/>
    <cellStyle name="Neutral" xfId="55"/>
    <cellStyle name="Normal 2" xfId="56"/>
    <cellStyle name="Normal 3" xfId="57"/>
    <cellStyle name="Notas" xfId="58"/>
    <cellStyle name="Percent" xfId="59"/>
    <cellStyle name="Porcentual 2" xfId="60"/>
    <cellStyle name="Porcentual 3" xfId="61"/>
    <cellStyle name="Salida" xfId="62"/>
    <cellStyle name="Texto de advertencia" xfId="63"/>
    <cellStyle name="Texto explicativo" xfId="64"/>
    <cellStyle name="Título" xfId="65"/>
    <cellStyle name="Título 2" xfId="66"/>
    <cellStyle name="Título 3" xfId="67"/>
    <cellStyle name="Total"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647700</xdr:colOff>
      <xdr:row>0</xdr:row>
      <xdr:rowOff>104775</xdr:rowOff>
    </xdr:from>
    <xdr:to>
      <xdr:col>15</xdr:col>
      <xdr:colOff>666750</xdr:colOff>
      <xdr:row>0</xdr:row>
      <xdr:rowOff>1543050</xdr:rowOff>
    </xdr:to>
    <xdr:pic>
      <xdr:nvPicPr>
        <xdr:cNvPr id="1" name="Picture 31"/>
        <xdr:cNvPicPr preferRelativeResize="1">
          <a:picLocks noChangeAspect="1"/>
        </xdr:cNvPicPr>
      </xdr:nvPicPr>
      <xdr:blipFill>
        <a:blip r:embed="rId1"/>
        <a:stretch>
          <a:fillRect/>
        </a:stretch>
      </xdr:blipFill>
      <xdr:spPr>
        <a:xfrm>
          <a:off x="18783300" y="104775"/>
          <a:ext cx="1362075" cy="1438275"/>
        </a:xfrm>
        <a:prstGeom prst="rect">
          <a:avLst/>
        </a:prstGeom>
        <a:noFill/>
        <a:ln w="9525" cmpd="sng">
          <a:noFill/>
        </a:ln>
      </xdr:spPr>
    </xdr:pic>
    <xdr:clientData/>
  </xdr:twoCellAnchor>
  <xdr:twoCellAnchor>
    <xdr:from>
      <xdr:col>0</xdr:col>
      <xdr:colOff>180975</xdr:colOff>
      <xdr:row>0</xdr:row>
      <xdr:rowOff>66675</xdr:rowOff>
    </xdr:from>
    <xdr:to>
      <xdr:col>0</xdr:col>
      <xdr:colOff>1438275</xdr:colOff>
      <xdr:row>0</xdr:row>
      <xdr:rowOff>1400175</xdr:rowOff>
    </xdr:to>
    <xdr:pic>
      <xdr:nvPicPr>
        <xdr:cNvPr id="2" name="Picture 1" descr="Escudo Bogotá_sds_color"/>
        <xdr:cNvPicPr preferRelativeResize="1">
          <a:picLocks noChangeAspect="1"/>
        </xdr:cNvPicPr>
      </xdr:nvPicPr>
      <xdr:blipFill>
        <a:blip r:embed="rId2"/>
        <a:stretch>
          <a:fillRect/>
        </a:stretch>
      </xdr:blipFill>
      <xdr:spPr>
        <a:xfrm>
          <a:off x="180975" y="66675"/>
          <a:ext cx="1257300" cy="1323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104775</xdr:rowOff>
    </xdr:from>
    <xdr:to>
      <xdr:col>0</xdr:col>
      <xdr:colOff>1419225</xdr:colOff>
      <xdr:row>0</xdr:row>
      <xdr:rowOff>1390650</xdr:rowOff>
    </xdr:to>
    <xdr:pic>
      <xdr:nvPicPr>
        <xdr:cNvPr id="1" name="Picture 1" descr="Escudo Bogotá_sds_color"/>
        <xdr:cNvPicPr preferRelativeResize="1">
          <a:picLocks noChangeAspect="1"/>
        </xdr:cNvPicPr>
      </xdr:nvPicPr>
      <xdr:blipFill>
        <a:blip r:embed="rId1"/>
        <a:stretch>
          <a:fillRect/>
        </a:stretch>
      </xdr:blipFill>
      <xdr:spPr>
        <a:xfrm>
          <a:off x="219075" y="104775"/>
          <a:ext cx="1200150" cy="1285875"/>
        </a:xfrm>
        <a:prstGeom prst="rect">
          <a:avLst/>
        </a:prstGeom>
        <a:noFill/>
        <a:ln w="9525" cmpd="sng">
          <a:noFill/>
        </a:ln>
      </xdr:spPr>
    </xdr:pic>
    <xdr:clientData/>
  </xdr:twoCellAnchor>
  <xdr:twoCellAnchor editAs="oneCell">
    <xdr:from>
      <xdr:col>16</xdr:col>
      <xdr:colOff>400050</xdr:colOff>
      <xdr:row>0</xdr:row>
      <xdr:rowOff>66675</xdr:rowOff>
    </xdr:from>
    <xdr:to>
      <xdr:col>16</xdr:col>
      <xdr:colOff>1657350</xdr:colOff>
      <xdr:row>0</xdr:row>
      <xdr:rowOff>1381125</xdr:rowOff>
    </xdr:to>
    <xdr:pic>
      <xdr:nvPicPr>
        <xdr:cNvPr id="2" name="Picture 31"/>
        <xdr:cNvPicPr preferRelativeResize="1">
          <a:picLocks noChangeAspect="1"/>
        </xdr:cNvPicPr>
      </xdr:nvPicPr>
      <xdr:blipFill>
        <a:blip r:embed="rId2"/>
        <a:stretch>
          <a:fillRect/>
        </a:stretch>
      </xdr:blipFill>
      <xdr:spPr>
        <a:xfrm>
          <a:off x="21059775" y="66675"/>
          <a:ext cx="1257300" cy="1314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S9"/>
  <sheetViews>
    <sheetView showGridLines="0" tabSelected="1" view="pageBreakPreview" zoomScale="80" zoomScaleNormal="60" zoomScaleSheetLayoutView="80" zoomScalePageLayoutView="54" workbookViewId="0" topLeftCell="A1">
      <selection activeCell="E4" sqref="E4"/>
    </sheetView>
  </sheetViews>
  <sheetFormatPr defaultColWidth="11.421875" defaultRowHeight="15"/>
  <cols>
    <col min="1" max="1" width="24.28125" style="2" customWidth="1"/>
    <col min="2" max="2" width="19.8515625" style="2" hidden="1" customWidth="1"/>
    <col min="3" max="3" width="19.8515625" style="2" customWidth="1"/>
    <col min="4" max="4" width="17.140625" style="2" bestFit="1" customWidth="1"/>
    <col min="5" max="6" width="18.8515625" style="2" bestFit="1" customWidth="1"/>
    <col min="7" max="7" width="17.7109375" style="2" customWidth="1"/>
    <col min="8" max="8" width="26.140625" style="2" customWidth="1"/>
    <col min="9" max="9" width="18.8515625" style="2" bestFit="1" customWidth="1"/>
    <col min="10" max="10" width="17.00390625" style="2" customWidth="1"/>
    <col min="11" max="11" width="30.8515625" style="2" bestFit="1" customWidth="1"/>
    <col min="12" max="12" width="20.57421875" style="2" customWidth="1"/>
    <col min="13" max="13" width="18.421875" style="2" customWidth="1"/>
    <col min="14" max="14" width="23.421875" style="2" bestFit="1" customWidth="1"/>
    <col min="15" max="15" width="20.140625" style="2" bestFit="1" customWidth="1"/>
    <col min="16" max="16" width="18.421875" style="2" customWidth="1"/>
    <col min="17" max="68" width="11.421875" style="2" customWidth="1"/>
    <col min="69" max="70" width="0" style="2" hidden="1" customWidth="1"/>
    <col min="71" max="16384" width="11.421875" style="2" customWidth="1"/>
  </cols>
  <sheetData>
    <row r="1" spans="1:16" s="1" customFormat="1" ht="126.75" customHeight="1">
      <c r="A1" s="20"/>
      <c r="B1" s="75" t="s">
        <v>41</v>
      </c>
      <c r="C1" s="76"/>
      <c r="D1" s="76"/>
      <c r="E1" s="76"/>
      <c r="F1" s="76"/>
      <c r="G1" s="76"/>
      <c r="H1" s="76"/>
      <c r="I1" s="76"/>
      <c r="J1" s="76"/>
      <c r="K1" s="77"/>
      <c r="L1" s="78" t="s">
        <v>46</v>
      </c>
      <c r="M1" s="79"/>
      <c r="N1" s="80"/>
      <c r="O1" s="81"/>
      <c r="P1" s="81"/>
    </row>
    <row r="2" spans="1:16" s="1" customFormat="1" ht="36">
      <c r="A2" s="32" t="s">
        <v>42</v>
      </c>
      <c r="B2" s="82" t="s">
        <v>93</v>
      </c>
      <c r="C2" s="83"/>
      <c r="D2" s="83"/>
      <c r="E2" s="83"/>
      <c r="F2" s="83"/>
      <c r="G2" s="83"/>
      <c r="H2" s="83"/>
      <c r="I2" s="83"/>
      <c r="J2" s="83"/>
      <c r="K2" s="84"/>
      <c r="L2" s="32" t="s">
        <v>40</v>
      </c>
      <c r="M2" s="85" t="s">
        <v>94</v>
      </c>
      <c r="N2" s="86"/>
      <c r="O2" s="86"/>
      <c r="P2" s="87"/>
    </row>
    <row r="3" spans="1:71" s="4" customFormat="1" ht="65.25" customHeight="1">
      <c r="A3" s="10" t="s">
        <v>18</v>
      </c>
      <c r="B3" s="11" t="s">
        <v>16</v>
      </c>
      <c r="C3" s="33" t="s">
        <v>43</v>
      </c>
      <c r="D3" s="35" t="s">
        <v>44</v>
      </c>
      <c r="E3" s="10" t="s">
        <v>14</v>
      </c>
      <c r="F3" s="10" t="s">
        <v>15</v>
      </c>
      <c r="G3" s="10" t="s">
        <v>35</v>
      </c>
      <c r="H3" s="10" t="s">
        <v>31</v>
      </c>
      <c r="I3" s="10" t="s">
        <v>30</v>
      </c>
      <c r="J3" s="10" t="s">
        <v>36</v>
      </c>
      <c r="K3" s="10" t="s">
        <v>32</v>
      </c>
      <c r="L3" s="10" t="s">
        <v>33</v>
      </c>
      <c r="M3" s="10" t="s">
        <v>37</v>
      </c>
      <c r="N3" s="10" t="s">
        <v>38</v>
      </c>
      <c r="O3" s="10" t="s">
        <v>34</v>
      </c>
      <c r="P3" s="10" t="s">
        <v>11</v>
      </c>
      <c r="BQ3" s="5" t="s">
        <v>2</v>
      </c>
      <c r="BR3" s="7" t="s">
        <v>0</v>
      </c>
      <c r="BS3" s="6"/>
    </row>
    <row r="4" spans="1:70" s="3" customFormat="1" ht="135" customHeight="1">
      <c r="A4" s="38" t="s">
        <v>47</v>
      </c>
      <c r="B4" s="38" t="s">
        <v>48</v>
      </c>
      <c r="C4" s="34" t="s">
        <v>53</v>
      </c>
      <c r="D4" s="40">
        <v>0.15</v>
      </c>
      <c r="E4" s="42">
        <v>0.15</v>
      </c>
      <c r="F4" s="36">
        <f>+2!E5</f>
        <v>0.15</v>
      </c>
      <c r="G4" s="42">
        <v>0.35</v>
      </c>
      <c r="H4" s="36"/>
      <c r="I4" s="36">
        <f>+2!H5</f>
        <v>0.35</v>
      </c>
      <c r="J4" s="42">
        <v>0.35</v>
      </c>
      <c r="K4" s="36"/>
      <c r="L4" s="36">
        <f>+2!I5</f>
        <v>0.35</v>
      </c>
      <c r="M4" s="42">
        <v>0.15</v>
      </c>
      <c r="N4" s="36"/>
      <c r="O4" s="36">
        <f>+2!N5</f>
        <v>0.15</v>
      </c>
      <c r="P4" s="36">
        <f>+(F4+I4+L4+O4)*D4</f>
        <v>0.15</v>
      </c>
      <c r="BQ4" s="5"/>
      <c r="BR4" s="7"/>
    </row>
    <row r="5" spans="1:70" s="3" customFormat="1" ht="71.25" customHeight="1">
      <c r="A5" s="38" t="s">
        <v>49</v>
      </c>
      <c r="B5" s="17"/>
      <c r="C5" s="34" t="s">
        <v>53</v>
      </c>
      <c r="D5" s="40">
        <v>0.15</v>
      </c>
      <c r="E5" s="42">
        <v>0.25</v>
      </c>
      <c r="F5" s="36">
        <f>+2!E7</f>
        <v>0.25</v>
      </c>
      <c r="G5" s="42">
        <v>0.25</v>
      </c>
      <c r="H5" s="36"/>
      <c r="I5" s="36">
        <f>+2!H7</f>
        <v>0.25</v>
      </c>
      <c r="J5" s="42">
        <v>0.25</v>
      </c>
      <c r="K5" s="36"/>
      <c r="L5" s="36">
        <f>+2!K6</f>
        <v>0.25</v>
      </c>
      <c r="M5" s="42">
        <v>0.25</v>
      </c>
      <c r="N5" s="36"/>
      <c r="O5" s="36">
        <f>+2!N7</f>
        <v>0.25</v>
      </c>
      <c r="P5" s="36">
        <f>+(F5+I5+L5+O5)*D5</f>
        <v>0.15</v>
      </c>
      <c r="BQ5" s="5"/>
      <c r="BR5" s="7"/>
    </row>
    <row r="6" spans="1:70" s="3" customFormat="1" ht="81" customHeight="1">
      <c r="A6" s="38" t="s">
        <v>50</v>
      </c>
      <c r="B6" s="17"/>
      <c r="C6" s="34" t="s">
        <v>53</v>
      </c>
      <c r="D6" s="41">
        <v>0.15</v>
      </c>
      <c r="E6" s="42">
        <v>0.2</v>
      </c>
      <c r="F6" s="56">
        <f>+2!E9</f>
        <v>0.192</v>
      </c>
      <c r="G6" s="42">
        <f>+2!F8</f>
        <v>0.3</v>
      </c>
      <c r="H6" s="36">
        <f>+2!G9</f>
        <v>0.31</v>
      </c>
      <c r="I6" s="36">
        <f>+2!H9</f>
        <v>0.31</v>
      </c>
      <c r="J6" s="42">
        <v>0.3</v>
      </c>
      <c r="K6" s="36"/>
      <c r="L6" s="36">
        <f>+2!K8</f>
        <v>0.3</v>
      </c>
      <c r="M6" s="42">
        <v>0.2</v>
      </c>
      <c r="N6" s="36"/>
      <c r="O6" s="36">
        <f>+2!N9</f>
        <v>0.184</v>
      </c>
      <c r="P6" s="72">
        <f>+(F6+I6+L6+O6)*D6</f>
        <v>0.1479</v>
      </c>
      <c r="BQ6" s="5"/>
      <c r="BR6" s="7"/>
    </row>
    <row r="7" spans="1:70" s="3" customFormat="1" ht="73.5" customHeight="1">
      <c r="A7" s="38" t="s">
        <v>51</v>
      </c>
      <c r="B7" s="17"/>
      <c r="C7" s="34" t="s">
        <v>53</v>
      </c>
      <c r="D7" s="41">
        <v>0.4</v>
      </c>
      <c r="E7" s="42">
        <v>0.2</v>
      </c>
      <c r="F7" s="36">
        <f>+2!E16+2!E13+2!E15</f>
        <v>0.2</v>
      </c>
      <c r="G7" s="42">
        <v>0.35</v>
      </c>
      <c r="H7" s="36"/>
      <c r="I7" s="36">
        <f>+2!H17</f>
        <v>0.35</v>
      </c>
      <c r="J7" s="42">
        <v>0.35</v>
      </c>
      <c r="K7" s="36"/>
      <c r="L7" s="36">
        <f>+2!K17</f>
        <v>0.35</v>
      </c>
      <c r="M7" s="42">
        <v>0.1</v>
      </c>
      <c r="N7" s="36"/>
      <c r="O7" s="36">
        <f>+2!N17</f>
        <v>0.1</v>
      </c>
      <c r="P7" s="36">
        <f>+(F7+I7+L7+O7)*D7</f>
        <v>0.4</v>
      </c>
      <c r="BQ7" s="5"/>
      <c r="BR7" s="7"/>
    </row>
    <row r="8" spans="1:71" ht="87" customHeight="1">
      <c r="A8" s="39" t="s">
        <v>52</v>
      </c>
      <c r="B8" s="17"/>
      <c r="C8" s="34" t="s">
        <v>53</v>
      </c>
      <c r="D8" s="41">
        <v>0.15</v>
      </c>
      <c r="E8" s="42">
        <v>0.25</v>
      </c>
      <c r="F8" s="36">
        <f>+2!F21</f>
        <v>0.25</v>
      </c>
      <c r="G8" s="42">
        <v>0.25</v>
      </c>
      <c r="H8" s="36"/>
      <c r="I8" s="36">
        <f>+2!I21</f>
        <v>0.25</v>
      </c>
      <c r="J8" s="42">
        <v>0.25</v>
      </c>
      <c r="K8" s="36"/>
      <c r="L8" s="36">
        <f>+2!L21</f>
        <v>0.25</v>
      </c>
      <c r="M8" s="42">
        <v>0.25</v>
      </c>
      <c r="N8" s="36"/>
      <c r="O8" s="36">
        <f>+2!N21</f>
        <v>0.237</v>
      </c>
      <c r="P8" s="72">
        <f>+(F8+I8+L8+O8)*D8</f>
        <v>0.14805</v>
      </c>
      <c r="BQ8" s="5" t="s">
        <v>3</v>
      </c>
      <c r="BR8" s="7" t="s">
        <v>1</v>
      </c>
      <c r="BS8" s="6"/>
    </row>
    <row r="9" spans="1:16" ht="28.5" customHeight="1">
      <c r="A9" s="88" t="s">
        <v>10</v>
      </c>
      <c r="B9" s="89"/>
      <c r="C9" s="90"/>
      <c r="D9" s="37">
        <f>+SUM(D4:D8)</f>
        <v>1</v>
      </c>
      <c r="E9" s="91"/>
      <c r="F9" s="92"/>
      <c r="G9" s="92"/>
      <c r="H9" s="92"/>
      <c r="I9" s="92"/>
      <c r="J9" s="92"/>
      <c r="K9" s="92"/>
      <c r="L9" s="92"/>
      <c r="M9" s="92"/>
      <c r="N9" s="92"/>
      <c r="O9" s="93"/>
      <c r="P9" s="73">
        <f>SUM(P4:P8)</f>
        <v>0.99595</v>
      </c>
    </row>
  </sheetData>
  <sheetProtection/>
  <mergeCells count="7">
    <mergeCell ref="B1:K1"/>
    <mergeCell ref="L1:N1"/>
    <mergeCell ref="O1:P1"/>
    <mergeCell ref="B2:K2"/>
    <mergeCell ref="M2:P2"/>
    <mergeCell ref="A9:C9"/>
    <mergeCell ref="E9:O9"/>
  </mergeCells>
  <printOptions gridLines="1" horizontalCentered="1" verticalCentered="1"/>
  <pageMargins left="0.1968503937007874" right="0.1968503937007874" top="0.1968503937007874" bottom="0.1968503937007874" header="0.1968503937007874" footer="0.1968503937007874"/>
  <pageSetup orientation="landscape" paperSize="14" scale="48" r:id="rId2"/>
  <drawing r:id="rId1"/>
</worksheet>
</file>

<file path=xl/worksheets/sheet2.xml><?xml version="1.0" encoding="utf-8"?>
<worksheet xmlns="http://schemas.openxmlformats.org/spreadsheetml/2006/main" xmlns:r="http://schemas.openxmlformats.org/officeDocument/2006/relationships">
  <dimension ref="A1:Q86"/>
  <sheetViews>
    <sheetView view="pageBreakPreview" zoomScale="77" zoomScaleNormal="60" zoomScaleSheetLayoutView="77" zoomScalePageLayoutView="0" workbookViewId="0" topLeftCell="A1">
      <pane xSplit="8" ySplit="3" topLeftCell="I4" activePane="bottomRight" state="frozen"/>
      <selection pane="topLeft" activeCell="A1" sqref="A1"/>
      <selection pane="topRight" activeCell="I1" sqref="I1"/>
      <selection pane="bottomLeft" activeCell="A4" sqref="A4"/>
      <selection pane="bottomRight" activeCell="N8" sqref="N8"/>
    </sheetView>
  </sheetViews>
  <sheetFormatPr defaultColWidth="11.421875" defaultRowHeight="15"/>
  <cols>
    <col min="1" max="1" width="25.140625" style="0" customWidth="1"/>
    <col min="2" max="2" width="22.28125" style="0" customWidth="1"/>
    <col min="3" max="3" width="18.421875" style="0" bestFit="1" customWidth="1"/>
    <col min="4" max="6" width="16.421875" style="0" customWidth="1"/>
    <col min="7" max="7" width="20.421875" style="0" customWidth="1"/>
    <col min="8" max="8" width="21.140625" style="0" customWidth="1"/>
    <col min="9" max="9" width="16.421875" style="0" customWidth="1"/>
    <col min="10" max="10" width="20.28125" style="0" customWidth="1"/>
    <col min="11" max="12" width="16.421875" style="0" customWidth="1"/>
    <col min="13" max="13" width="19.140625" style="0" customWidth="1"/>
    <col min="14" max="14" width="19.00390625" style="0" customWidth="1"/>
    <col min="15" max="15" width="24.57421875" style="0" customWidth="1"/>
    <col min="16" max="16" width="20.8515625" style="0" customWidth="1"/>
    <col min="17" max="17" width="29.7109375" style="0" bestFit="1" customWidth="1"/>
  </cols>
  <sheetData>
    <row r="1" spans="1:17" ht="114" customHeight="1">
      <c r="A1" s="16"/>
      <c r="B1" s="81" t="s">
        <v>41</v>
      </c>
      <c r="C1" s="81"/>
      <c r="D1" s="81"/>
      <c r="E1" s="81"/>
      <c r="F1" s="81"/>
      <c r="G1" s="81"/>
      <c r="H1" s="81"/>
      <c r="I1" s="81"/>
      <c r="J1" s="81"/>
      <c r="K1" s="81"/>
      <c r="L1" s="81"/>
      <c r="M1" s="81"/>
      <c r="N1" s="98" t="s">
        <v>46</v>
      </c>
      <c r="O1" s="98"/>
      <c r="P1" s="98"/>
      <c r="Q1" s="16"/>
    </row>
    <row r="2" spans="1:17" ht="31.5">
      <c r="A2" s="18" t="s">
        <v>45</v>
      </c>
      <c r="B2" s="97"/>
      <c r="C2" s="97"/>
      <c r="D2" s="97"/>
      <c r="E2" s="97"/>
      <c r="F2" s="97"/>
      <c r="G2" s="97"/>
      <c r="H2" s="97"/>
      <c r="I2" s="97"/>
      <c r="J2" s="97"/>
      <c r="K2" s="97"/>
      <c r="L2" s="97"/>
      <c r="M2" s="97"/>
      <c r="N2" s="18" t="s">
        <v>40</v>
      </c>
      <c r="O2" s="97"/>
      <c r="P2" s="97"/>
      <c r="Q2" s="97"/>
    </row>
    <row r="3" spans="1:17" ht="134.25" customHeight="1">
      <c r="A3" s="10" t="s">
        <v>13</v>
      </c>
      <c r="B3" s="22" t="s">
        <v>4</v>
      </c>
      <c r="C3" s="22" t="s">
        <v>19</v>
      </c>
      <c r="D3" s="23" t="s">
        <v>14</v>
      </c>
      <c r="E3" s="23" t="s">
        <v>15</v>
      </c>
      <c r="F3" s="23" t="s">
        <v>35</v>
      </c>
      <c r="G3" s="23" t="s">
        <v>31</v>
      </c>
      <c r="H3" s="23" t="s">
        <v>30</v>
      </c>
      <c r="I3" s="23" t="s">
        <v>36</v>
      </c>
      <c r="J3" s="23" t="s">
        <v>32</v>
      </c>
      <c r="K3" s="23" t="s">
        <v>33</v>
      </c>
      <c r="L3" s="23" t="s">
        <v>37</v>
      </c>
      <c r="M3" s="23" t="s">
        <v>38</v>
      </c>
      <c r="N3" s="23" t="s">
        <v>34</v>
      </c>
      <c r="O3" s="21" t="s">
        <v>12</v>
      </c>
      <c r="P3" s="21" t="s">
        <v>20</v>
      </c>
      <c r="Q3" s="21" t="s">
        <v>21</v>
      </c>
    </row>
    <row r="4" spans="1:17" ht="152.25" customHeight="1">
      <c r="A4" s="106" t="str">
        <f>+1!A4</f>
        <v>1. Gestionar la puesta en producción de la solución integral de la Historia Clínica Electrónica Unificada (HCEU), agendamiento centralizado de citas y gestión de fórmula médica </v>
      </c>
      <c r="B4" s="43" t="s">
        <v>54</v>
      </c>
      <c r="C4" s="44" t="s">
        <v>55</v>
      </c>
      <c r="D4" s="59">
        <f>+1!E4</f>
        <v>0.15</v>
      </c>
      <c r="E4" s="60">
        <v>0.15</v>
      </c>
      <c r="F4" s="59">
        <f>+1!G4</f>
        <v>0.35</v>
      </c>
      <c r="G4" s="23"/>
      <c r="H4" s="60">
        <v>0.35</v>
      </c>
      <c r="I4" s="59">
        <f>+1!J4</f>
        <v>0.35</v>
      </c>
      <c r="J4" s="23"/>
      <c r="K4" s="60">
        <v>0.35</v>
      </c>
      <c r="L4" s="59">
        <f>+1!M4</f>
        <v>0.15</v>
      </c>
      <c r="M4" s="23"/>
      <c r="N4" s="59">
        <v>0.15</v>
      </c>
      <c r="O4" s="45" t="s">
        <v>73</v>
      </c>
      <c r="P4" s="45" t="s">
        <v>74</v>
      </c>
      <c r="Q4" s="43" t="s">
        <v>75</v>
      </c>
    </row>
    <row r="5" spans="1:17" ht="16.5" customHeight="1">
      <c r="A5" s="106"/>
      <c r="B5" s="14" t="s">
        <v>5</v>
      </c>
      <c r="C5" s="14"/>
      <c r="D5" s="14">
        <f aca="true" t="shared" si="0" ref="D5:N5">+SUM(D4:D4)</f>
        <v>0.15</v>
      </c>
      <c r="E5" s="14">
        <f t="shared" si="0"/>
        <v>0.15</v>
      </c>
      <c r="F5" s="14">
        <f t="shared" si="0"/>
        <v>0.35</v>
      </c>
      <c r="G5" s="14">
        <f t="shared" si="0"/>
        <v>0</v>
      </c>
      <c r="H5" s="14">
        <f t="shared" si="0"/>
        <v>0.35</v>
      </c>
      <c r="I5" s="14">
        <f t="shared" si="0"/>
        <v>0.35</v>
      </c>
      <c r="J5" s="14">
        <f t="shared" si="0"/>
        <v>0</v>
      </c>
      <c r="K5" s="14">
        <f t="shared" si="0"/>
        <v>0.35</v>
      </c>
      <c r="L5" s="14">
        <f t="shared" si="0"/>
        <v>0.15</v>
      </c>
      <c r="M5" s="14">
        <f t="shared" si="0"/>
        <v>0</v>
      </c>
      <c r="N5" s="14">
        <f t="shared" si="0"/>
        <v>0.15</v>
      </c>
      <c r="O5" s="8"/>
      <c r="P5" s="8"/>
      <c r="Q5" s="8"/>
    </row>
    <row r="6" spans="1:17" ht="110.25" customHeight="1">
      <c r="A6" s="99" t="str">
        <f>+1!A5</f>
        <v>2. Gestionar la implementación de la herramienta analítica de datos</v>
      </c>
      <c r="B6" s="43" t="s">
        <v>56</v>
      </c>
      <c r="C6" s="46" t="s">
        <v>57</v>
      </c>
      <c r="D6" s="59">
        <f>+1!E5</f>
        <v>0.25</v>
      </c>
      <c r="E6" s="60">
        <v>0.25</v>
      </c>
      <c r="F6" s="59">
        <f>+1!G5</f>
        <v>0.25</v>
      </c>
      <c r="G6" s="10"/>
      <c r="H6" s="60">
        <v>0.25</v>
      </c>
      <c r="I6" s="59">
        <f>+1!J5</f>
        <v>0.25</v>
      </c>
      <c r="J6" s="10"/>
      <c r="K6" s="60">
        <v>0.25</v>
      </c>
      <c r="L6" s="59">
        <f>+1!M5</f>
        <v>0.25</v>
      </c>
      <c r="M6" s="10"/>
      <c r="N6" s="59">
        <v>0.25</v>
      </c>
      <c r="O6" s="57" t="s">
        <v>89</v>
      </c>
      <c r="P6" s="58" t="s">
        <v>90</v>
      </c>
      <c r="Q6" s="44" t="s">
        <v>91</v>
      </c>
    </row>
    <row r="7" spans="1:17" ht="16.5" customHeight="1">
      <c r="A7" s="101"/>
      <c r="B7" s="14" t="s">
        <v>5</v>
      </c>
      <c r="C7" s="14"/>
      <c r="D7" s="14">
        <f aca="true" t="shared" si="1" ref="D7:N7">+SUM(D6:D6)</f>
        <v>0.25</v>
      </c>
      <c r="E7" s="14">
        <f t="shared" si="1"/>
        <v>0.25</v>
      </c>
      <c r="F7" s="14">
        <f t="shared" si="1"/>
        <v>0.25</v>
      </c>
      <c r="G7" s="14">
        <f t="shared" si="1"/>
        <v>0</v>
      </c>
      <c r="H7" s="14">
        <f t="shared" si="1"/>
        <v>0.25</v>
      </c>
      <c r="I7" s="14">
        <f t="shared" si="1"/>
        <v>0.25</v>
      </c>
      <c r="J7" s="14">
        <f t="shared" si="1"/>
        <v>0</v>
      </c>
      <c r="K7" s="14">
        <f t="shared" si="1"/>
        <v>0.25</v>
      </c>
      <c r="L7" s="14">
        <f t="shared" si="1"/>
        <v>0.25</v>
      </c>
      <c r="M7" s="14">
        <f t="shared" si="1"/>
        <v>0</v>
      </c>
      <c r="N7" s="14">
        <f t="shared" si="1"/>
        <v>0.25</v>
      </c>
      <c r="O7" s="8"/>
      <c r="P7" s="8"/>
      <c r="Q7" s="8"/>
    </row>
    <row r="8" spans="1:17" ht="70.5" customHeight="1">
      <c r="A8" s="99" t="str">
        <f>+1!A6</f>
        <v>3.Realizar las acciones necesarias para el Mantenimiento y Sostenibilidad del Sistema de Gestión y Despempeño</v>
      </c>
      <c r="B8" s="43" t="s">
        <v>61</v>
      </c>
      <c r="C8" s="47" t="s">
        <v>62</v>
      </c>
      <c r="D8" s="59">
        <f>+1!E6</f>
        <v>0.2</v>
      </c>
      <c r="E8" s="62">
        <v>0.192</v>
      </c>
      <c r="F8" s="59">
        <v>0.3</v>
      </c>
      <c r="G8" s="61">
        <v>0.31</v>
      </c>
      <c r="H8" s="60">
        <v>0.31</v>
      </c>
      <c r="I8" s="59">
        <f>+1!J6</f>
        <v>0.3</v>
      </c>
      <c r="J8" s="10"/>
      <c r="K8" s="60">
        <v>0.3</v>
      </c>
      <c r="L8" s="59">
        <f>+1!M6</f>
        <v>0.2</v>
      </c>
      <c r="M8" s="10"/>
      <c r="N8" s="74">
        <v>0.184</v>
      </c>
      <c r="O8" s="45" t="s">
        <v>92</v>
      </c>
      <c r="P8" s="53" t="s">
        <v>83</v>
      </c>
      <c r="Q8" s="44" t="s">
        <v>91</v>
      </c>
    </row>
    <row r="9" spans="1:17" ht="16.5" customHeight="1">
      <c r="A9" s="101"/>
      <c r="B9" s="14" t="s">
        <v>5</v>
      </c>
      <c r="C9" s="14"/>
      <c r="D9" s="14">
        <f aca="true" t="shared" si="2" ref="D9:N9">+SUM(D8:D8)</f>
        <v>0.2</v>
      </c>
      <c r="E9" s="14">
        <f t="shared" si="2"/>
        <v>0.192</v>
      </c>
      <c r="F9" s="14">
        <f t="shared" si="2"/>
        <v>0.3</v>
      </c>
      <c r="G9" s="14">
        <f t="shared" si="2"/>
        <v>0.31</v>
      </c>
      <c r="H9" s="14">
        <f t="shared" si="2"/>
        <v>0.31</v>
      </c>
      <c r="I9" s="14">
        <f t="shared" si="2"/>
        <v>0.3</v>
      </c>
      <c r="J9" s="14">
        <f t="shared" si="2"/>
        <v>0</v>
      </c>
      <c r="K9" s="14">
        <f t="shared" si="2"/>
        <v>0.3</v>
      </c>
      <c r="L9" s="14">
        <f t="shared" si="2"/>
        <v>0.2</v>
      </c>
      <c r="M9" s="14">
        <f t="shared" si="2"/>
        <v>0</v>
      </c>
      <c r="N9" s="14">
        <f t="shared" si="2"/>
        <v>0.184</v>
      </c>
      <c r="O9" s="8"/>
      <c r="P9" s="8"/>
      <c r="Q9" s="8"/>
    </row>
    <row r="10" spans="1:17" ht="108.75" customHeight="1">
      <c r="A10" s="99" t="str">
        <f>+1!A7</f>
        <v>4.Realizar las acciones para la implementación de las políticas de Gestión y Desempeño</v>
      </c>
      <c r="B10" s="99" t="s">
        <v>63</v>
      </c>
      <c r="C10" s="48" t="s">
        <v>64</v>
      </c>
      <c r="D10" s="63">
        <v>0.03</v>
      </c>
      <c r="E10" s="51">
        <v>0.03</v>
      </c>
      <c r="F10" s="63">
        <v>0.05</v>
      </c>
      <c r="G10" s="13"/>
      <c r="H10" s="60">
        <v>0.05</v>
      </c>
      <c r="I10" s="63">
        <v>0.05</v>
      </c>
      <c r="J10" s="13"/>
      <c r="K10" s="60">
        <v>0.05</v>
      </c>
      <c r="L10" s="63">
        <v>0.02</v>
      </c>
      <c r="M10" s="13" t="s">
        <v>48</v>
      </c>
      <c r="N10" s="63">
        <v>0.02</v>
      </c>
      <c r="O10" s="53" t="s">
        <v>76</v>
      </c>
      <c r="P10" s="67" t="s">
        <v>77</v>
      </c>
      <c r="Q10" s="102" t="s">
        <v>91</v>
      </c>
    </row>
    <row r="11" spans="1:17" ht="80.25" customHeight="1">
      <c r="A11" s="100"/>
      <c r="B11" s="100"/>
      <c r="C11" s="48" t="s">
        <v>65</v>
      </c>
      <c r="D11" s="51">
        <v>0.05</v>
      </c>
      <c r="E11" s="51">
        <v>0.05</v>
      </c>
      <c r="F11" s="51">
        <v>0.2</v>
      </c>
      <c r="G11" s="13"/>
      <c r="H11" s="60">
        <v>0.2</v>
      </c>
      <c r="I11" s="63">
        <v>0.2</v>
      </c>
      <c r="J11" s="13"/>
      <c r="K11" s="60">
        <v>0.2</v>
      </c>
      <c r="L11" s="51">
        <v>0.04</v>
      </c>
      <c r="M11" s="13"/>
      <c r="N11" s="51">
        <v>0.04</v>
      </c>
      <c r="O11" s="53" t="s">
        <v>88</v>
      </c>
      <c r="P11" s="70" t="s">
        <v>82</v>
      </c>
      <c r="Q11" s="103"/>
    </row>
    <row r="12" spans="1:17" ht="116.25" customHeight="1">
      <c r="A12" s="100"/>
      <c r="B12" s="101"/>
      <c r="C12" s="48" t="s">
        <v>66</v>
      </c>
      <c r="D12" s="51">
        <v>0.03</v>
      </c>
      <c r="E12" s="51">
        <v>0.03</v>
      </c>
      <c r="F12" s="51">
        <v>0.05</v>
      </c>
      <c r="G12" s="13"/>
      <c r="H12" s="60">
        <v>0.05</v>
      </c>
      <c r="I12" s="63">
        <v>0.05</v>
      </c>
      <c r="J12" s="13"/>
      <c r="K12" s="60">
        <v>0.05</v>
      </c>
      <c r="L12" s="51">
        <v>0.02</v>
      </c>
      <c r="M12" s="13"/>
      <c r="N12" s="51">
        <v>0.02</v>
      </c>
      <c r="O12" s="53" t="s">
        <v>80</v>
      </c>
      <c r="P12" s="69" t="s">
        <v>81</v>
      </c>
      <c r="Q12" s="103"/>
    </row>
    <row r="13" spans="1:17" ht="16.5" customHeight="1">
      <c r="A13" s="100"/>
      <c r="B13" s="14" t="s">
        <v>58</v>
      </c>
      <c r="C13" s="14"/>
      <c r="D13" s="14">
        <f aca="true" t="shared" si="3" ref="D13:N13">+SUM(D10:D12)</f>
        <v>0.11</v>
      </c>
      <c r="E13" s="14">
        <f t="shared" si="3"/>
        <v>0.11</v>
      </c>
      <c r="F13" s="14">
        <f t="shared" si="3"/>
        <v>0.3</v>
      </c>
      <c r="G13" s="14">
        <f t="shared" si="3"/>
        <v>0</v>
      </c>
      <c r="H13" s="14">
        <f t="shared" si="3"/>
        <v>0.3</v>
      </c>
      <c r="I13" s="14">
        <f t="shared" si="3"/>
        <v>0.3</v>
      </c>
      <c r="J13" s="14">
        <f t="shared" si="3"/>
        <v>0</v>
      </c>
      <c r="K13" s="14">
        <f t="shared" si="3"/>
        <v>0.3</v>
      </c>
      <c r="L13" s="14">
        <f t="shared" si="3"/>
        <v>0.08</v>
      </c>
      <c r="M13" s="14">
        <f t="shared" si="3"/>
        <v>0</v>
      </c>
      <c r="N13" s="14">
        <f t="shared" si="3"/>
        <v>0.08</v>
      </c>
      <c r="O13" s="8"/>
      <c r="P13" s="8"/>
      <c r="Q13" s="103"/>
    </row>
    <row r="14" spans="1:17" ht="296.25" customHeight="1">
      <c r="A14" s="100"/>
      <c r="B14" s="45" t="s">
        <v>67</v>
      </c>
      <c r="C14" s="48" t="s">
        <v>68</v>
      </c>
      <c r="D14" s="63">
        <v>0.09</v>
      </c>
      <c r="E14" s="51">
        <v>0.09</v>
      </c>
      <c r="F14" s="63">
        <v>0.05</v>
      </c>
      <c r="G14" s="13"/>
      <c r="H14" s="51">
        <v>0.05</v>
      </c>
      <c r="I14" s="63">
        <v>0.05</v>
      </c>
      <c r="J14" s="13"/>
      <c r="K14" s="68">
        <v>0.05</v>
      </c>
      <c r="L14" s="63">
        <v>0.02</v>
      </c>
      <c r="M14" s="13"/>
      <c r="N14" s="63">
        <v>0.02</v>
      </c>
      <c r="O14" s="66" t="s">
        <v>78</v>
      </c>
      <c r="P14" s="66" t="s">
        <v>79</v>
      </c>
      <c r="Q14" s="103"/>
    </row>
    <row r="15" spans="1:17" ht="25.5" customHeight="1">
      <c r="A15" s="100"/>
      <c r="B15" s="14" t="s">
        <v>59</v>
      </c>
      <c r="C15" s="48"/>
      <c r="D15" s="14">
        <f aca="true" t="shared" si="4" ref="D15:N15">+D14</f>
        <v>0.09</v>
      </c>
      <c r="E15" s="14">
        <f t="shared" si="4"/>
        <v>0.09</v>
      </c>
      <c r="F15" s="14">
        <f t="shared" si="4"/>
        <v>0.05</v>
      </c>
      <c r="G15" s="14">
        <f t="shared" si="4"/>
        <v>0</v>
      </c>
      <c r="H15" s="14">
        <f t="shared" si="4"/>
        <v>0.05</v>
      </c>
      <c r="I15" s="14">
        <f t="shared" si="4"/>
        <v>0.05</v>
      </c>
      <c r="J15" s="14">
        <f t="shared" si="4"/>
        <v>0</v>
      </c>
      <c r="K15" s="14">
        <f t="shared" si="4"/>
        <v>0.05</v>
      </c>
      <c r="L15" s="14">
        <f t="shared" si="4"/>
        <v>0.02</v>
      </c>
      <c r="M15" s="14">
        <f t="shared" si="4"/>
        <v>0</v>
      </c>
      <c r="N15" s="14">
        <f t="shared" si="4"/>
        <v>0.02</v>
      </c>
      <c r="O15" s="8"/>
      <c r="P15" s="8"/>
      <c r="Q15" s="103"/>
    </row>
    <row r="16" spans="1:17" ht="25.5" customHeight="1">
      <c r="A16" s="100"/>
      <c r="B16" s="14" t="s">
        <v>60</v>
      </c>
      <c r="C16" s="48"/>
      <c r="D16" s="49">
        <f>+1!E7</f>
        <v>0.2</v>
      </c>
      <c r="E16" s="14"/>
      <c r="F16" s="49">
        <f>+1!G7</f>
        <v>0.35</v>
      </c>
      <c r="G16" s="14"/>
      <c r="H16" s="14"/>
      <c r="I16" s="49">
        <f>+1!J7</f>
        <v>0.35</v>
      </c>
      <c r="J16" s="14"/>
      <c r="K16" s="14"/>
      <c r="L16" s="49">
        <f>+1!M7</f>
        <v>0.1</v>
      </c>
      <c r="M16" s="14"/>
      <c r="N16" s="14"/>
      <c r="O16" s="8"/>
      <c r="P16" s="8"/>
      <c r="Q16" s="103"/>
    </row>
    <row r="17" spans="1:17" ht="16.5" customHeight="1">
      <c r="A17" s="101"/>
      <c r="B17" s="14" t="s">
        <v>10</v>
      </c>
      <c r="C17" s="14"/>
      <c r="D17" s="14">
        <f>+SUM(D16:D16)</f>
        <v>0.2</v>
      </c>
      <c r="E17" s="14">
        <f aca="true" t="shared" si="5" ref="E17:N17">+E13+E15</f>
        <v>0.2</v>
      </c>
      <c r="F17" s="14">
        <f>+SUM(F16:F16)</f>
        <v>0.35</v>
      </c>
      <c r="G17" s="14">
        <f t="shared" si="5"/>
        <v>0</v>
      </c>
      <c r="H17" s="14">
        <f t="shared" si="5"/>
        <v>0.35</v>
      </c>
      <c r="I17" s="14">
        <f>+SUM(I16:I16)</f>
        <v>0.35</v>
      </c>
      <c r="J17" s="14">
        <f t="shared" si="5"/>
        <v>0</v>
      </c>
      <c r="K17" s="14">
        <f t="shared" si="5"/>
        <v>0.35</v>
      </c>
      <c r="L17" s="14">
        <f>+SUM(L16:L16)</f>
        <v>0.1</v>
      </c>
      <c r="M17" s="14">
        <f t="shared" si="5"/>
        <v>0</v>
      </c>
      <c r="N17" s="14">
        <f t="shared" si="5"/>
        <v>0.1</v>
      </c>
      <c r="O17" s="8"/>
      <c r="P17" s="8"/>
      <c r="Q17" s="104"/>
    </row>
    <row r="18" spans="1:17" ht="72.75" customHeight="1">
      <c r="A18" s="102" t="str">
        <f>+1!A8</f>
        <v>5.Realizar las acciones para el desarrollo de los componentes de Transparencia , acceso a la información y Lucha contra la Corrupción.</v>
      </c>
      <c r="B18" s="50" t="s">
        <v>69</v>
      </c>
      <c r="C18" s="46" t="s">
        <v>71</v>
      </c>
      <c r="D18" s="64">
        <v>0.12</v>
      </c>
      <c r="E18" s="54">
        <v>0.12</v>
      </c>
      <c r="F18" s="64">
        <v>0.13</v>
      </c>
      <c r="G18" s="11"/>
      <c r="H18" s="54">
        <v>0.13</v>
      </c>
      <c r="I18" s="64">
        <v>0.12</v>
      </c>
      <c r="J18" s="11"/>
      <c r="K18" s="62">
        <v>0.12</v>
      </c>
      <c r="L18" s="64">
        <v>0.13</v>
      </c>
      <c r="M18" s="65" t="s">
        <v>48</v>
      </c>
      <c r="N18" s="64">
        <v>0.117</v>
      </c>
      <c r="O18" s="53" t="s">
        <v>86</v>
      </c>
      <c r="P18" s="53" t="s">
        <v>84</v>
      </c>
      <c r="Q18" s="102" t="s">
        <v>91</v>
      </c>
    </row>
    <row r="19" spans="1:17" ht="141.75" customHeight="1">
      <c r="A19" s="103"/>
      <c r="B19" s="52" t="s">
        <v>70</v>
      </c>
      <c r="C19" s="48" t="s">
        <v>72</v>
      </c>
      <c r="D19" s="64">
        <v>0.13</v>
      </c>
      <c r="E19" s="55">
        <v>0.13</v>
      </c>
      <c r="F19" s="64">
        <v>0.12</v>
      </c>
      <c r="G19" s="54" t="s">
        <v>48</v>
      </c>
      <c r="H19" s="54">
        <v>0.12</v>
      </c>
      <c r="I19" s="64">
        <v>0.13</v>
      </c>
      <c r="J19" s="11"/>
      <c r="K19" s="62">
        <v>0.13</v>
      </c>
      <c r="L19" s="64">
        <v>0.12</v>
      </c>
      <c r="M19" s="65"/>
      <c r="N19" s="64">
        <v>0.12</v>
      </c>
      <c r="O19" s="45" t="s">
        <v>87</v>
      </c>
      <c r="P19" s="45" t="s">
        <v>85</v>
      </c>
      <c r="Q19" s="104"/>
    </row>
    <row r="20" spans="1:17" ht="27.75" customHeight="1">
      <c r="A20" s="104"/>
      <c r="B20" s="14" t="s">
        <v>5</v>
      </c>
      <c r="C20" s="48"/>
      <c r="D20" s="49">
        <f>+1!E8</f>
        <v>0.25</v>
      </c>
      <c r="E20" s="49">
        <f>+E19+E18</f>
        <v>0.25</v>
      </c>
      <c r="F20" s="49">
        <f>+1!G8</f>
        <v>0.25</v>
      </c>
      <c r="G20" s="14">
        <f aca="true" t="shared" si="6" ref="E20:N21">+SUM(G17:G18)</f>
        <v>0</v>
      </c>
      <c r="H20" s="14">
        <f t="shared" si="6"/>
        <v>0.48</v>
      </c>
      <c r="I20" s="49">
        <f>+1!J8</f>
        <v>0.25</v>
      </c>
      <c r="J20" s="14">
        <f t="shared" si="6"/>
        <v>0</v>
      </c>
      <c r="K20" s="14">
        <f t="shared" si="6"/>
        <v>0.47</v>
      </c>
      <c r="L20" s="49">
        <f>+1!M8</f>
        <v>0.25</v>
      </c>
      <c r="M20" s="14">
        <f t="shared" si="6"/>
        <v>0</v>
      </c>
      <c r="N20" s="13"/>
      <c r="O20" s="8"/>
      <c r="P20" s="8"/>
      <c r="Q20" s="8"/>
    </row>
    <row r="21" spans="1:17" ht="16.5" customHeight="1">
      <c r="A21" s="31"/>
      <c r="B21" s="14" t="s">
        <v>5</v>
      </c>
      <c r="C21" s="14"/>
      <c r="D21" s="14">
        <f>+SUM(D20:D20)</f>
        <v>0.25</v>
      </c>
      <c r="E21" s="14">
        <f t="shared" si="6"/>
        <v>0.25</v>
      </c>
      <c r="F21" s="14">
        <f>+SUM(F20:F20)</f>
        <v>0.25</v>
      </c>
      <c r="G21" s="14" t="s">
        <v>48</v>
      </c>
      <c r="H21" s="14">
        <f t="shared" si="6"/>
        <v>0.25</v>
      </c>
      <c r="I21" s="14">
        <f>+SUM(I20:I20)</f>
        <v>0.25</v>
      </c>
      <c r="J21" s="14">
        <f t="shared" si="6"/>
        <v>0</v>
      </c>
      <c r="K21" s="14">
        <f t="shared" si="6"/>
        <v>0.25</v>
      </c>
      <c r="L21" s="14">
        <f>+SUM(L20:L20)</f>
        <v>0.25</v>
      </c>
      <c r="M21" s="14">
        <f t="shared" si="6"/>
        <v>0</v>
      </c>
      <c r="N21" s="14">
        <f t="shared" si="6"/>
        <v>0.237</v>
      </c>
      <c r="O21" s="8"/>
      <c r="P21" s="8"/>
      <c r="Q21" s="8"/>
    </row>
    <row r="22" spans="1:17" ht="37.5" customHeight="1">
      <c r="A22" s="31"/>
      <c r="B22" s="14" t="s">
        <v>10</v>
      </c>
      <c r="C22" s="14"/>
      <c r="D22" s="14">
        <f>+D5+D7+D9+D13+D15+D21</f>
        <v>1.05</v>
      </c>
      <c r="E22" s="71">
        <f>+E5+E7+E9+E13+E15+E21</f>
        <v>1.042</v>
      </c>
      <c r="F22" s="14">
        <f>+F5+F7+F9+F13+F15+F21</f>
        <v>1.5</v>
      </c>
      <c r="G22" s="14"/>
      <c r="H22" s="14"/>
      <c r="I22" s="14">
        <f>+I5+I7+I9+I13+I15+I21</f>
        <v>1.5</v>
      </c>
      <c r="J22" s="14"/>
      <c r="K22" s="14"/>
      <c r="L22" s="14">
        <f>+L5+L7+L9+L13+L15+L21</f>
        <v>0.9500000000000001</v>
      </c>
      <c r="M22" s="14">
        <f>+M21+M7+M5</f>
        <v>0</v>
      </c>
      <c r="N22" s="14">
        <f>+N21+N7+N5</f>
        <v>0.637</v>
      </c>
      <c r="O22" s="8"/>
      <c r="P22" s="8"/>
      <c r="Q22" s="8"/>
    </row>
    <row r="23" spans="1:17" ht="15" customHeight="1" hidden="1">
      <c r="A23" s="105" t="s">
        <v>6</v>
      </c>
      <c r="B23" s="94" t="s">
        <v>7</v>
      </c>
      <c r="C23" s="19" t="s">
        <v>22</v>
      </c>
      <c r="D23" s="9"/>
      <c r="E23" s="9"/>
      <c r="F23" s="9"/>
      <c r="G23" s="9"/>
      <c r="H23" s="9"/>
      <c r="I23" s="9"/>
      <c r="J23" s="9"/>
      <c r="K23" s="9"/>
      <c r="L23" s="9"/>
      <c r="M23" s="9"/>
      <c r="N23" s="9"/>
      <c r="O23" s="8"/>
      <c r="P23" s="8"/>
      <c r="Q23" s="8"/>
    </row>
    <row r="24" spans="1:17" ht="61.5" customHeight="1" hidden="1">
      <c r="A24" s="105"/>
      <c r="B24" s="95"/>
      <c r="C24" s="19" t="s">
        <v>23</v>
      </c>
      <c r="D24" s="9"/>
      <c r="E24" s="9"/>
      <c r="F24" s="9"/>
      <c r="G24" s="9"/>
      <c r="H24" s="9"/>
      <c r="I24" s="9"/>
      <c r="J24" s="9"/>
      <c r="K24" s="9"/>
      <c r="L24" s="9"/>
      <c r="M24" s="9"/>
      <c r="N24" s="9"/>
      <c r="O24" s="8"/>
      <c r="P24" s="8"/>
      <c r="Q24" s="8"/>
    </row>
    <row r="25" spans="1:17" ht="61.5" customHeight="1" hidden="1">
      <c r="A25" s="105"/>
      <c r="B25" s="95"/>
      <c r="C25" s="19" t="s">
        <v>24</v>
      </c>
      <c r="D25" s="9"/>
      <c r="E25" s="9"/>
      <c r="F25" s="9"/>
      <c r="G25" s="9"/>
      <c r="H25" s="9"/>
      <c r="I25" s="9"/>
      <c r="J25" s="9"/>
      <c r="K25" s="9"/>
      <c r="L25" s="9"/>
      <c r="M25" s="9"/>
      <c r="N25" s="9"/>
      <c r="O25" s="8"/>
      <c r="P25" s="8"/>
      <c r="Q25" s="8"/>
    </row>
    <row r="26" spans="1:17" ht="61.5" customHeight="1" hidden="1">
      <c r="A26" s="105"/>
      <c r="B26" s="95"/>
      <c r="C26" s="19" t="s">
        <v>25</v>
      </c>
      <c r="D26" s="9"/>
      <c r="E26" s="9"/>
      <c r="F26" s="9"/>
      <c r="G26" s="9"/>
      <c r="H26" s="9"/>
      <c r="I26" s="9"/>
      <c r="J26" s="9"/>
      <c r="K26" s="9"/>
      <c r="L26" s="9"/>
      <c r="M26" s="9"/>
      <c r="N26" s="9"/>
      <c r="O26" s="8"/>
      <c r="P26" s="8"/>
      <c r="Q26" s="8"/>
    </row>
    <row r="27" spans="1:17" ht="61.5" customHeight="1" hidden="1">
      <c r="A27" s="105"/>
      <c r="B27" s="95"/>
      <c r="C27" s="19" t="s">
        <v>26</v>
      </c>
      <c r="D27" s="9"/>
      <c r="E27" s="9"/>
      <c r="F27" s="9"/>
      <c r="G27" s="9"/>
      <c r="H27" s="9"/>
      <c r="I27" s="9"/>
      <c r="J27" s="9"/>
      <c r="K27" s="9"/>
      <c r="L27" s="9"/>
      <c r="M27" s="9"/>
      <c r="N27" s="9"/>
      <c r="O27" s="8"/>
      <c r="P27" s="8"/>
      <c r="Q27" s="8"/>
    </row>
    <row r="28" spans="1:17" ht="61.5" customHeight="1" hidden="1">
      <c r="A28" s="105"/>
      <c r="B28" s="95"/>
      <c r="C28" s="19" t="s">
        <v>27</v>
      </c>
      <c r="D28" s="9"/>
      <c r="E28" s="9"/>
      <c r="F28" s="9"/>
      <c r="G28" s="9"/>
      <c r="H28" s="9"/>
      <c r="I28" s="9"/>
      <c r="J28" s="9"/>
      <c r="K28" s="9"/>
      <c r="L28" s="9"/>
      <c r="M28" s="9"/>
      <c r="N28" s="9"/>
      <c r="O28" s="8"/>
      <c r="P28" s="8"/>
      <c r="Q28" s="8"/>
    </row>
    <row r="29" spans="1:17" ht="61.5" customHeight="1" hidden="1">
      <c r="A29" s="105"/>
      <c r="B29" s="95"/>
      <c r="C29" s="19" t="s">
        <v>28</v>
      </c>
      <c r="D29" s="9"/>
      <c r="E29" s="9"/>
      <c r="F29" s="9"/>
      <c r="G29" s="9"/>
      <c r="H29" s="9"/>
      <c r="I29" s="9"/>
      <c r="J29" s="9"/>
      <c r="K29" s="9"/>
      <c r="L29" s="9"/>
      <c r="M29" s="9"/>
      <c r="N29" s="9"/>
      <c r="O29" s="8"/>
      <c r="P29" s="8"/>
      <c r="Q29" s="8"/>
    </row>
    <row r="30" spans="1:17" ht="61.5" customHeight="1" hidden="1">
      <c r="A30" s="105"/>
      <c r="B30" s="96"/>
      <c r="C30" s="19" t="s">
        <v>29</v>
      </c>
      <c r="D30" s="9"/>
      <c r="E30" s="9"/>
      <c r="F30" s="9"/>
      <c r="G30" s="9"/>
      <c r="H30" s="9"/>
      <c r="I30" s="9"/>
      <c r="J30" s="9"/>
      <c r="K30" s="9"/>
      <c r="L30" s="9"/>
      <c r="M30" s="9"/>
      <c r="N30" s="9"/>
      <c r="O30" s="8"/>
      <c r="P30" s="8"/>
      <c r="Q30" s="8"/>
    </row>
    <row r="31" spans="1:17" ht="61.5" customHeight="1" hidden="1">
      <c r="A31" s="105"/>
      <c r="B31" s="94" t="s">
        <v>8</v>
      </c>
      <c r="C31" s="19" t="s">
        <v>22</v>
      </c>
      <c r="D31" s="9"/>
      <c r="E31" s="9"/>
      <c r="F31" s="9"/>
      <c r="G31" s="9"/>
      <c r="H31" s="9"/>
      <c r="I31" s="9"/>
      <c r="J31" s="9"/>
      <c r="K31" s="9"/>
      <c r="L31" s="9"/>
      <c r="M31" s="9"/>
      <c r="N31" s="9"/>
      <c r="O31" s="8"/>
      <c r="P31" s="8"/>
      <c r="Q31" s="8"/>
    </row>
    <row r="32" spans="1:17" ht="61.5" customHeight="1" hidden="1">
      <c r="A32" s="105"/>
      <c r="B32" s="95"/>
      <c r="C32" s="19" t="s">
        <v>23</v>
      </c>
      <c r="D32" s="9"/>
      <c r="E32" s="9"/>
      <c r="F32" s="9"/>
      <c r="G32" s="9"/>
      <c r="H32" s="9"/>
      <c r="I32" s="9"/>
      <c r="J32" s="9"/>
      <c r="K32" s="9"/>
      <c r="L32" s="9"/>
      <c r="M32" s="9"/>
      <c r="N32" s="9"/>
      <c r="O32" s="8"/>
      <c r="P32" s="8"/>
      <c r="Q32" s="8"/>
    </row>
    <row r="33" spans="1:17" ht="61.5" customHeight="1" hidden="1">
      <c r="A33" s="105"/>
      <c r="B33" s="95"/>
      <c r="C33" s="19" t="s">
        <v>24</v>
      </c>
      <c r="D33" s="9"/>
      <c r="E33" s="9"/>
      <c r="F33" s="9"/>
      <c r="G33" s="9"/>
      <c r="H33" s="9"/>
      <c r="I33" s="9"/>
      <c r="J33" s="9"/>
      <c r="K33" s="9"/>
      <c r="L33" s="9"/>
      <c r="M33" s="9"/>
      <c r="N33" s="9"/>
      <c r="O33" s="8"/>
      <c r="P33" s="8"/>
      <c r="Q33" s="8"/>
    </row>
    <row r="34" spans="1:17" ht="61.5" customHeight="1" hidden="1">
      <c r="A34" s="105"/>
      <c r="B34" s="95"/>
      <c r="C34" s="19" t="s">
        <v>25</v>
      </c>
      <c r="D34" s="9"/>
      <c r="E34" s="9"/>
      <c r="F34" s="9"/>
      <c r="G34" s="9"/>
      <c r="H34" s="9"/>
      <c r="I34" s="9"/>
      <c r="J34" s="9"/>
      <c r="K34" s="9"/>
      <c r="L34" s="9"/>
      <c r="M34" s="9"/>
      <c r="N34" s="9"/>
      <c r="O34" s="8"/>
      <c r="P34" s="8"/>
      <c r="Q34" s="8"/>
    </row>
    <row r="35" spans="1:17" ht="61.5" customHeight="1" hidden="1">
      <c r="A35" s="105"/>
      <c r="B35" s="95"/>
      <c r="C35" s="19" t="s">
        <v>26</v>
      </c>
      <c r="D35" s="9"/>
      <c r="E35" s="9"/>
      <c r="F35" s="9"/>
      <c r="G35" s="9"/>
      <c r="H35" s="9"/>
      <c r="I35" s="9"/>
      <c r="J35" s="9"/>
      <c r="K35" s="9"/>
      <c r="L35" s="9"/>
      <c r="M35" s="9"/>
      <c r="N35" s="9"/>
      <c r="O35" s="8"/>
      <c r="P35" s="8"/>
      <c r="Q35" s="8"/>
    </row>
    <row r="36" spans="1:17" ht="61.5" customHeight="1" hidden="1">
      <c r="A36" s="105"/>
      <c r="B36" s="95"/>
      <c r="C36" s="19" t="s">
        <v>27</v>
      </c>
      <c r="D36" s="9"/>
      <c r="E36" s="9"/>
      <c r="F36" s="9"/>
      <c r="G36" s="9"/>
      <c r="H36" s="9"/>
      <c r="I36" s="9"/>
      <c r="J36" s="9"/>
      <c r="K36" s="9"/>
      <c r="L36" s="9"/>
      <c r="M36" s="9"/>
      <c r="N36" s="9"/>
      <c r="O36" s="8"/>
      <c r="P36" s="8"/>
      <c r="Q36" s="8"/>
    </row>
    <row r="37" spans="1:17" ht="61.5" customHeight="1" hidden="1">
      <c r="A37" s="105"/>
      <c r="B37" s="95"/>
      <c r="C37" s="19" t="s">
        <v>28</v>
      </c>
      <c r="D37" s="9"/>
      <c r="E37" s="9"/>
      <c r="F37" s="9"/>
      <c r="G37" s="9"/>
      <c r="H37" s="9"/>
      <c r="I37" s="9"/>
      <c r="J37" s="9"/>
      <c r="K37" s="9"/>
      <c r="L37" s="9"/>
      <c r="M37" s="9"/>
      <c r="N37" s="9"/>
      <c r="O37" s="8"/>
      <c r="P37" s="8"/>
      <c r="Q37" s="8"/>
    </row>
    <row r="38" spans="1:17" ht="61.5" customHeight="1" hidden="1">
      <c r="A38" s="105"/>
      <c r="B38" s="95"/>
      <c r="C38" s="19" t="s">
        <v>29</v>
      </c>
      <c r="D38" s="9"/>
      <c r="E38" s="9"/>
      <c r="F38" s="9"/>
      <c r="G38" s="9"/>
      <c r="H38" s="9"/>
      <c r="I38" s="9"/>
      <c r="J38" s="9"/>
      <c r="K38" s="9"/>
      <c r="L38" s="9"/>
      <c r="M38" s="9"/>
      <c r="N38" s="9"/>
      <c r="O38" s="8"/>
      <c r="P38" s="8"/>
      <c r="Q38" s="8"/>
    </row>
    <row r="39" spans="1:17" ht="61.5" customHeight="1" hidden="1">
      <c r="A39" s="105"/>
      <c r="B39" s="96"/>
      <c r="C39" s="19"/>
      <c r="D39" s="9"/>
      <c r="E39" s="9"/>
      <c r="F39" s="9"/>
      <c r="G39" s="9"/>
      <c r="H39" s="9"/>
      <c r="I39" s="9"/>
      <c r="J39" s="9"/>
      <c r="K39" s="9"/>
      <c r="L39" s="9"/>
      <c r="M39" s="9"/>
      <c r="N39" s="9"/>
      <c r="O39" s="8"/>
      <c r="P39" s="8"/>
      <c r="Q39" s="8"/>
    </row>
    <row r="40" spans="1:17" ht="61.5" customHeight="1" hidden="1">
      <c r="A40" s="105"/>
      <c r="B40" s="94" t="s">
        <v>9</v>
      </c>
      <c r="C40" s="19" t="s">
        <v>22</v>
      </c>
      <c r="D40" s="9"/>
      <c r="E40" s="9"/>
      <c r="F40" s="9"/>
      <c r="G40" s="9"/>
      <c r="H40" s="9"/>
      <c r="I40" s="9"/>
      <c r="J40" s="9"/>
      <c r="K40" s="9"/>
      <c r="L40" s="9"/>
      <c r="M40" s="9"/>
      <c r="N40" s="9"/>
      <c r="O40" s="8"/>
      <c r="P40" s="8"/>
      <c r="Q40" s="8"/>
    </row>
    <row r="41" spans="1:17" ht="61.5" customHeight="1" hidden="1">
      <c r="A41" s="105"/>
      <c r="B41" s="95"/>
      <c r="C41" s="19" t="s">
        <v>23</v>
      </c>
      <c r="D41" s="9"/>
      <c r="E41" s="9"/>
      <c r="F41" s="9"/>
      <c r="G41" s="9"/>
      <c r="H41" s="9"/>
      <c r="I41" s="9"/>
      <c r="J41" s="9"/>
      <c r="K41" s="9"/>
      <c r="L41" s="9"/>
      <c r="M41" s="9"/>
      <c r="N41" s="9"/>
      <c r="O41" s="8"/>
      <c r="P41" s="8"/>
      <c r="Q41" s="8"/>
    </row>
    <row r="42" spans="1:17" ht="61.5" customHeight="1" hidden="1">
      <c r="A42" s="105"/>
      <c r="B42" s="95"/>
      <c r="C42" s="19" t="s">
        <v>24</v>
      </c>
      <c r="D42" s="9"/>
      <c r="E42" s="9"/>
      <c r="F42" s="9"/>
      <c r="G42" s="9"/>
      <c r="H42" s="9"/>
      <c r="I42" s="9"/>
      <c r="J42" s="9"/>
      <c r="K42" s="9"/>
      <c r="L42" s="9"/>
      <c r="M42" s="9"/>
      <c r="N42" s="9"/>
      <c r="O42" s="8"/>
      <c r="P42" s="8"/>
      <c r="Q42" s="8"/>
    </row>
    <row r="43" spans="1:17" ht="61.5" customHeight="1" hidden="1">
      <c r="A43" s="105"/>
      <c r="B43" s="95"/>
      <c r="C43" s="19" t="s">
        <v>25</v>
      </c>
      <c r="D43" s="9"/>
      <c r="E43" s="9"/>
      <c r="F43" s="9"/>
      <c r="G43" s="9"/>
      <c r="H43" s="9"/>
      <c r="I43" s="9"/>
      <c r="J43" s="9"/>
      <c r="K43" s="9"/>
      <c r="L43" s="9"/>
      <c r="M43" s="9"/>
      <c r="N43" s="9"/>
      <c r="O43" s="8"/>
      <c r="P43" s="8"/>
      <c r="Q43" s="8"/>
    </row>
    <row r="44" spans="1:17" ht="61.5" customHeight="1" hidden="1">
      <c r="A44" s="105"/>
      <c r="B44" s="95"/>
      <c r="C44" s="19" t="s">
        <v>26</v>
      </c>
      <c r="D44" s="9"/>
      <c r="E44" s="9"/>
      <c r="F44" s="9"/>
      <c r="G44" s="9"/>
      <c r="H44" s="9"/>
      <c r="I44" s="9"/>
      <c r="J44" s="9"/>
      <c r="K44" s="9"/>
      <c r="L44" s="9"/>
      <c r="M44" s="9"/>
      <c r="N44" s="9"/>
      <c r="O44" s="8"/>
      <c r="P44" s="8"/>
      <c r="Q44" s="8"/>
    </row>
    <row r="45" spans="1:17" ht="61.5" customHeight="1" hidden="1">
      <c r="A45" s="105"/>
      <c r="B45" s="95"/>
      <c r="C45" s="19" t="s">
        <v>27</v>
      </c>
      <c r="D45" s="9"/>
      <c r="E45" s="9"/>
      <c r="F45" s="9"/>
      <c r="G45" s="9"/>
      <c r="H45" s="9"/>
      <c r="I45" s="9"/>
      <c r="J45" s="9"/>
      <c r="K45" s="9"/>
      <c r="L45" s="9"/>
      <c r="M45" s="9"/>
      <c r="N45" s="9"/>
      <c r="O45" s="8"/>
      <c r="P45" s="8"/>
      <c r="Q45" s="8"/>
    </row>
    <row r="46" spans="1:17" ht="61.5" customHeight="1" hidden="1">
      <c r="A46" s="105"/>
      <c r="B46" s="95"/>
      <c r="C46" s="19" t="s">
        <v>28</v>
      </c>
      <c r="D46" s="9"/>
      <c r="E46" s="9"/>
      <c r="F46" s="9"/>
      <c r="G46" s="9"/>
      <c r="H46" s="9"/>
      <c r="I46" s="9"/>
      <c r="J46" s="9"/>
      <c r="K46" s="9"/>
      <c r="L46" s="9"/>
      <c r="M46" s="9"/>
      <c r="N46" s="9"/>
      <c r="O46" s="8"/>
      <c r="P46" s="8"/>
      <c r="Q46" s="8"/>
    </row>
    <row r="47" spans="1:17" ht="61.5" customHeight="1" hidden="1">
      <c r="A47" s="105"/>
      <c r="B47" s="95"/>
      <c r="C47" s="19" t="s">
        <v>29</v>
      </c>
      <c r="D47" s="9"/>
      <c r="E47" s="9"/>
      <c r="F47" s="9"/>
      <c r="G47" s="9"/>
      <c r="H47" s="9"/>
      <c r="I47" s="9"/>
      <c r="J47" s="9"/>
      <c r="K47" s="9"/>
      <c r="L47" s="9"/>
      <c r="M47" s="9"/>
      <c r="N47" s="9"/>
      <c r="O47" s="8"/>
      <c r="P47" s="8"/>
      <c r="Q47" s="8"/>
    </row>
    <row r="48" spans="1:17" ht="61.5" customHeight="1" hidden="1">
      <c r="A48" s="105"/>
      <c r="B48" s="95"/>
      <c r="C48" s="15"/>
      <c r="D48" s="9"/>
      <c r="E48" s="9"/>
      <c r="F48" s="9"/>
      <c r="G48" s="9"/>
      <c r="H48" s="9"/>
      <c r="I48" s="9"/>
      <c r="J48" s="9"/>
      <c r="K48" s="9"/>
      <c r="L48" s="9"/>
      <c r="M48" s="9"/>
      <c r="N48" s="9"/>
      <c r="O48" s="8"/>
      <c r="P48" s="8"/>
      <c r="Q48" s="8"/>
    </row>
    <row r="49" spans="1:17" ht="15" hidden="1">
      <c r="A49" s="12"/>
      <c r="B49" s="14" t="s">
        <v>5</v>
      </c>
      <c r="C49" s="14"/>
      <c r="D49" s="14">
        <f>SUM(D23:D48)</f>
        <v>0</v>
      </c>
      <c r="E49" s="14"/>
      <c r="F49" s="14"/>
      <c r="G49" s="14"/>
      <c r="H49" s="14"/>
      <c r="I49" s="14"/>
      <c r="J49" s="14"/>
      <c r="K49" s="14"/>
      <c r="L49" s="14"/>
      <c r="M49" s="14">
        <f>SUM(M23:M48)</f>
        <v>0</v>
      </c>
      <c r="N49" s="14">
        <f>SUM(N23:N48)</f>
        <v>0</v>
      </c>
      <c r="O49" s="8"/>
      <c r="P49" s="8"/>
      <c r="Q49" s="8"/>
    </row>
    <row r="50" spans="1:17" ht="61.5" customHeight="1" hidden="1">
      <c r="A50" s="30" t="s">
        <v>17</v>
      </c>
      <c r="B50" s="94" t="s">
        <v>7</v>
      </c>
      <c r="C50" s="15"/>
      <c r="D50" s="9"/>
      <c r="E50" s="9"/>
      <c r="F50" s="9"/>
      <c r="G50" s="9"/>
      <c r="H50" s="9"/>
      <c r="I50" s="9"/>
      <c r="J50" s="9"/>
      <c r="K50" s="9"/>
      <c r="L50" s="9"/>
      <c r="M50" s="9"/>
      <c r="N50" s="9"/>
      <c r="O50" s="8"/>
      <c r="P50" s="8"/>
      <c r="Q50" s="8"/>
    </row>
    <row r="51" spans="1:17" ht="61.5" customHeight="1" hidden="1">
      <c r="A51" s="30"/>
      <c r="B51" s="95"/>
      <c r="C51" s="15"/>
      <c r="D51" s="9"/>
      <c r="E51" s="9"/>
      <c r="F51" s="9"/>
      <c r="G51" s="9"/>
      <c r="H51" s="9"/>
      <c r="I51" s="9"/>
      <c r="J51" s="9"/>
      <c r="K51" s="9"/>
      <c r="L51" s="9"/>
      <c r="M51" s="9"/>
      <c r="N51" s="9"/>
      <c r="O51" s="8"/>
      <c r="P51" s="8"/>
      <c r="Q51" s="8"/>
    </row>
    <row r="52" spans="1:17" ht="61.5" customHeight="1" hidden="1">
      <c r="A52" s="30"/>
      <c r="B52" s="95"/>
      <c r="C52" s="15"/>
      <c r="D52" s="9"/>
      <c r="E52" s="9"/>
      <c r="F52" s="9"/>
      <c r="G52" s="9"/>
      <c r="H52" s="9"/>
      <c r="I52" s="9"/>
      <c r="J52" s="9"/>
      <c r="K52" s="9"/>
      <c r="L52" s="9"/>
      <c r="M52" s="9"/>
      <c r="N52" s="9"/>
      <c r="O52" s="8"/>
      <c r="P52" s="8"/>
      <c r="Q52" s="8"/>
    </row>
    <row r="53" spans="1:17" ht="61.5" customHeight="1" hidden="1">
      <c r="A53" s="30"/>
      <c r="B53" s="95"/>
      <c r="C53" s="15"/>
      <c r="D53" s="9"/>
      <c r="E53" s="9"/>
      <c r="F53" s="9"/>
      <c r="G53" s="9"/>
      <c r="H53" s="9"/>
      <c r="I53" s="9"/>
      <c r="J53" s="9"/>
      <c r="K53" s="9"/>
      <c r="L53" s="9"/>
      <c r="M53" s="9"/>
      <c r="N53" s="9"/>
      <c r="O53" s="8"/>
      <c r="P53" s="8"/>
      <c r="Q53" s="8"/>
    </row>
    <row r="54" spans="1:17" ht="61.5" customHeight="1" hidden="1">
      <c r="A54" s="30"/>
      <c r="B54" s="95"/>
      <c r="C54" s="15"/>
      <c r="D54" s="9"/>
      <c r="E54" s="9"/>
      <c r="F54" s="9"/>
      <c r="G54" s="9"/>
      <c r="H54" s="9"/>
      <c r="I54" s="9"/>
      <c r="J54" s="9"/>
      <c r="K54" s="9"/>
      <c r="L54" s="9"/>
      <c r="M54" s="9"/>
      <c r="N54" s="9"/>
      <c r="O54" s="8"/>
      <c r="P54" s="8"/>
      <c r="Q54" s="8"/>
    </row>
    <row r="55" spans="1:17" ht="61.5" customHeight="1" hidden="1">
      <c r="A55" s="30"/>
      <c r="B55" s="95"/>
      <c r="C55" s="15"/>
      <c r="D55" s="9"/>
      <c r="E55" s="9"/>
      <c r="F55" s="9"/>
      <c r="G55" s="9"/>
      <c r="H55" s="9"/>
      <c r="I55" s="9"/>
      <c r="J55" s="9"/>
      <c r="K55" s="9"/>
      <c r="L55" s="9"/>
      <c r="M55" s="9"/>
      <c r="N55" s="9"/>
      <c r="O55" s="8"/>
      <c r="P55" s="8"/>
      <c r="Q55" s="8"/>
    </row>
    <row r="56" spans="1:17" ht="61.5" customHeight="1" hidden="1">
      <c r="A56" s="30"/>
      <c r="B56" s="95"/>
      <c r="C56" s="15"/>
      <c r="D56" s="9"/>
      <c r="E56" s="9"/>
      <c r="F56" s="9"/>
      <c r="G56" s="9"/>
      <c r="H56" s="9"/>
      <c r="I56" s="9"/>
      <c r="J56" s="9"/>
      <c r="K56" s="9"/>
      <c r="L56" s="9"/>
      <c r="M56" s="9"/>
      <c r="N56" s="9"/>
      <c r="O56" s="8"/>
      <c r="P56" s="8"/>
      <c r="Q56" s="8"/>
    </row>
    <row r="57" spans="1:17" ht="61.5" customHeight="1" hidden="1">
      <c r="A57" s="30"/>
      <c r="B57" s="95"/>
      <c r="C57" s="15"/>
      <c r="D57" s="9"/>
      <c r="E57" s="9"/>
      <c r="F57" s="9"/>
      <c r="G57" s="9"/>
      <c r="H57" s="9"/>
      <c r="I57" s="9"/>
      <c r="J57" s="9"/>
      <c r="K57" s="9"/>
      <c r="L57" s="9"/>
      <c r="M57" s="9"/>
      <c r="N57" s="9"/>
      <c r="O57" s="8"/>
      <c r="P57" s="8"/>
      <c r="Q57" s="8"/>
    </row>
    <row r="58" spans="1:17" ht="61.5" customHeight="1" hidden="1">
      <c r="A58" s="30"/>
      <c r="B58" s="95"/>
      <c r="C58" s="15"/>
      <c r="D58" s="9"/>
      <c r="E58" s="9"/>
      <c r="F58" s="9"/>
      <c r="G58" s="9"/>
      <c r="H58" s="9"/>
      <c r="I58" s="9"/>
      <c r="J58" s="9"/>
      <c r="K58" s="9"/>
      <c r="L58" s="9"/>
      <c r="M58" s="9"/>
      <c r="N58" s="9"/>
      <c r="O58" s="8"/>
      <c r="P58" s="8"/>
      <c r="Q58" s="8"/>
    </row>
    <row r="59" spans="1:17" ht="61.5" customHeight="1" hidden="1">
      <c r="A59" s="30"/>
      <c r="B59" s="95"/>
      <c r="C59" s="15"/>
      <c r="D59" s="9"/>
      <c r="E59" s="9"/>
      <c r="F59" s="9"/>
      <c r="G59" s="9"/>
      <c r="H59" s="9"/>
      <c r="I59" s="9"/>
      <c r="J59" s="9"/>
      <c r="K59" s="9"/>
      <c r="L59" s="9"/>
      <c r="M59" s="9"/>
      <c r="N59" s="9"/>
      <c r="O59" s="8"/>
      <c r="P59" s="8"/>
      <c r="Q59" s="8"/>
    </row>
    <row r="60" spans="1:17" ht="61.5" customHeight="1" hidden="1">
      <c r="A60" s="30"/>
      <c r="B60" s="96"/>
      <c r="C60" s="15"/>
      <c r="D60" s="9"/>
      <c r="E60" s="9"/>
      <c r="F60" s="9"/>
      <c r="G60" s="9"/>
      <c r="H60" s="9"/>
      <c r="I60" s="9"/>
      <c r="J60" s="9"/>
      <c r="K60" s="9"/>
      <c r="L60" s="9"/>
      <c r="M60" s="9"/>
      <c r="N60" s="9"/>
      <c r="O60" s="8"/>
      <c r="P60" s="8"/>
      <c r="Q60" s="8"/>
    </row>
    <row r="61" spans="1:17" ht="61.5" customHeight="1" hidden="1">
      <c r="A61" s="30"/>
      <c r="B61" s="94" t="s">
        <v>8</v>
      </c>
      <c r="C61" s="15"/>
      <c r="D61" s="9"/>
      <c r="E61" s="9"/>
      <c r="F61" s="9"/>
      <c r="G61" s="9"/>
      <c r="H61" s="9"/>
      <c r="I61" s="9"/>
      <c r="J61" s="9"/>
      <c r="K61" s="9"/>
      <c r="L61" s="9"/>
      <c r="M61" s="9"/>
      <c r="N61" s="9"/>
      <c r="O61" s="8"/>
      <c r="P61" s="8"/>
      <c r="Q61" s="8"/>
    </row>
    <row r="62" spans="1:17" ht="61.5" customHeight="1" hidden="1">
      <c r="A62" s="30"/>
      <c r="B62" s="95"/>
      <c r="C62" s="15"/>
      <c r="D62" s="9"/>
      <c r="E62" s="9"/>
      <c r="F62" s="9"/>
      <c r="G62" s="9"/>
      <c r="H62" s="9"/>
      <c r="I62" s="9"/>
      <c r="J62" s="9"/>
      <c r="K62" s="9"/>
      <c r="L62" s="9"/>
      <c r="M62" s="9"/>
      <c r="N62" s="9"/>
      <c r="O62" s="8"/>
      <c r="P62" s="8"/>
      <c r="Q62" s="8"/>
    </row>
    <row r="63" spans="1:17" ht="61.5" customHeight="1" hidden="1">
      <c r="A63" s="30"/>
      <c r="B63" s="95"/>
      <c r="C63" s="15"/>
      <c r="D63" s="9"/>
      <c r="E63" s="9"/>
      <c r="F63" s="9"/>
      <c r="G63" s="9"/>
      <c r="H63" s="9"/>
      <c r="I63" s="9"/>
      <c r="J63" s="9"/>
      <c r="K63" s="9"/>
      <c r="L63" s="9"/>
      <c r="M63" s="9"/>
      <c r="N63" s="9"/>
      <c r="O63" s="8"/>
      <c r="P63" s="8"/>
      <c r="Q63" s="8"/>
    </row>
    <row r="64" spans="1:17" ht="61.5" customHeight="1" hidden="1">
      <c r="A64" s="30"/>
      <c r="B64" s="95"/>
      <c r="C64" s="15"/>
      <c r="D64" s="9"/>
      <c r="E64" s="9"/>
      <c r="F64" s="9"/>
      <c r="G64" s="9"/>
      <c r="H64" s="9"/>
      <c r="I64" s="9"/>
      <c r="J64" s="9"/>
      <c r="K64" s="9"/>
      <c r="L64" s="9"/>
      <c r="M64" s="9"/>
      <c r="N64" s="9"/>
      <c r="O64" s="8"/>
      <c r="P64" s="8"/>
      <c r="Q64" s="8"/>
    </row>
    <row r="65" spans="1:17" ht="61.5" customHeight="1" hidden="1">
      <c r="A65" s="30"/>
      <c r="B65" s="95"/>
      <c r="C65" s="15"/>
      <c r="D65" s="9"/>
      <c r="E65" s="9"/>
      <c r="F65" s="9"/>
      <c r="G65" s="9"/>
      <c r="H65" s="9"/>
      <c r="I65" s="9"/>
      <c r="J65" s="9"/>
      <c r="K65" s="9"/>
      <c r="L65" s="9"/>
      <c r="M65" s="9"/>
      <c r="N65" s="9"/>
      <c r="O65" s="8"/>
      <c r="P65" s="8"/>
      <c r="Q65" s="8"/>
    </row>
    <row r="66" spans="1:17" ht="61.5" customHeight="1" hidden="1">
      <c r="A66" s="30"/>
      <c r="B66" s="95"/>
      <c r="C66" s="15"/>
      <c r="D66" s="9"/>
      <c r="E66" s="9"/>
      <c r="F66" s="9"/>
      <c r="G66" s="9"/>
      <c r="H66" s="9"/>
      <c r="I66" s="9"/>
      <c r="J66" s="9"/>
      <c r="K66" s="9"/>
      <c r="L66" s="9"/>
      <c r="M66" s="9"/>
      <c r="N66" s="9"/>
      <c r="O66" s="8"/>
      <c r="P66" s="8"/>
      <c r="Q66" s="8"/>
    </row>
    <row r="67" spans="1:17" ht="61.5" customHeight="1" hidden="1">
      <c r="A67" s="30"/>
      <c r="B67" s="95"/>
      <c r="C67" s="15"/>
      <c r="D67" s="9"/>
      <c r="E67" s="9"/>
      <c r="F67" s="9"/>
      <c r="G67" s="9"/>
      <c r="H67" s="9"/>
      <c r="I67" s="9"/>
      <c r="J67" s="9"/>
      <c r="K67" s="9"/>
      <c r="L67" s="9"/>
      <c r="M67" s="9"/>
      <c r="N67" s="9"/>
      <c r="O67" s="8"/>
      <c r="P67" s="8"/>
      <c r="Q67" s="8"/>
    </row>
    <row r="68" spans="1:17" ht="61.5" customHeight="1" hidden="1">
      <c r="A68" s="30"/>
      <c r="B68" s="95"/>
      <c r="C68" s="15"/>
      <c r="D68" s="9"/>
      <c r="E68" s="9"/>
      <c r="F68" s="9"/>
      <c r="G68" s="9"/>
      <c r="H68" s="9"/>
      <c r="I68" s="9"/>
      <c r="J68" s="9"/>
      <c r="K68" s="9"/>
      <c r="L68" s="9"/>
      <c r="M68" s="9"/>
      <c r="N68" s="9"/>
      <c r="O68" s="8"/>
      <c r="P68" s="8"/>
      <c r="Q68" s="8"/>
    </row>
    <row r="69" spans="1:17" ht="61.5" customHeight="1" hidden="1">
      <c r="A69" s="30"/>
      <c r="B69" s="95"/>
      <c r="C69" s="15"/>
      <c r="D69" s="9"/>
      <c r="E69" s="9"/>
      <c r="F69" s="9"/>
      <c r="G69" s="9"/>
      <c r="H69" s="9"/>
      <c r="I69" s="9"/>
      <c r="J69" s="9"/>
      <c r="K69" s="9"/>
      <c r="L69" s="9"/>
      <c r="M69" s="9"/>
      <c r="N69" s="9"/>
      <c r="O69" s="8"/>
      <c r="P69" s="8"/>
      <c r="Q69" s="8"/>
    </row>
    <row r="70" spans="1:17" ht="61.5" customHeight="1" hidden="1">
      <c r="A70" s="30"/>
      <c r="B70" s="95"/>
      <c r="C70" s="15"/>
      <c r="D70" s="9"/>
      <c r="E70" s="9"/>
      <c r="F70" s="9"/>
      <c r="G70" s="9"/>
      <c r="H70" s="9"/>
      <c r="I70" s="9"/>
      <c r="J70" s="9"/>
      <c r="K70" s="9"/>
      <c r="L70" s="9"/>
      <c r="M70" s="9"/>
      <c r="N70" s="9"/>
      <c r="O70" s="8"/>
      <c r="P70" s="8"/>
      <c r="Q70" s="8"/>
    </row>
    <row r="71" spans="1:17" ht="61.5" customHeight="1" hidden="1">
      <c r="A71" s="30"/>
      <c r="B71" s="95"/>
      <c r="C71" s="15"/>
      <c r="D71" s="9"/>
      <c r="E71" s="9"/>
      <c r="F71" s="9"/>
      <c r="G71" s="9"/>
      <c r="H71" s="9"/>
      <c r="I71" s="9"/>
      <c r="J71" s="9"/>
      <c r="K71" s="9"/>
      <c r="L71" s="9"/>
      <c r="M71" s="9"/>
      <c r="N71" s="9"/>
      <c r="O71" s="8"/>
      <c r="P71" s="8"/>
      <c r="Q71" s="8"/>
    </row>
    <row r="72" spans="1:17" ht="61.5" customHeight="1" hidden="1">
      <c r="A72" s="30"/>
      <c r="B72" s="95"/>
      <c r="C72" s="15"/>
      <c r="D72" s="9"/>
      <c r="E72" s="9"/>
      <c r="F72" s="9"/>
      <c r="G72" s="9"/>
      <c r="H72" s="9"/>
      <c r="I72" s="9"/>
      <c r="J72" s="9"/>
      <c r="K72" s="9"/>
      <c r="L72" s="9"/>
      <c r="M72" s="9"/>
      <c r="N72" s="9"/>
      <c r="O72" s="8"/>
      <c r="P72" s="8"/>
      <c r="Q72" s="8"/>
    </row>
    <row r="73" spans="1:17" ht="61.5" customHeight="1" hidden="1">
      <c r="A73" s="30"/>
      <c r="B73" s="95"/>
      <c r="C73" s="15"/>
      <c r="D73" s="9"/>
      <c r="E73" s="9"/>
      <c r="F73" s="9"/>
      <c r="G73" s="9"/>
      <c r="H73" s="9"/>
      <c r="I73" s="9"/>
      <c r="J73" s="9"/>
      <c r="K73" s="9"/>
      <c r="L73" s="9"/>
      <c r="M73" s="9"/>
      <c r="N73" s="9"/>
      <c r="O73" s="8"/>
      <c r="P73" s="8"/>
      <c r="Q73" s="8"/>
    </row>
    <row r="74" spans="1:17" ht="61.5" customHeight="1" hidden="1">
      <c r="A74" s="30"/>
      <c r="B74" s="95"/>
      <c r="C74" s="15"/>
      <c r="D74" s="9"/>
      <c r="E74" s="9"/>
      <c r="F74" s="9"/>
      <c r="G74" s="9"/>
      <c r="H74" s="9"/>
      <c r="I74" s="9"/>
      <c r="J74" s="9"/>
      <c r="K74" s="9"/>
      <c r="L74" s="9"/>
      <c r="M74" s="9"/>
      <c r="N74" s="9"/>
      <c r="O74" s="8"/>
      <c r="P74" s="8"/>
      <c r="Q74" s="8"/>
    </row>
    <row r="75" spans="1:17" ht="61.5" customHeight="1" hidden="1">
      <c r="A75" s="30"/>
      <c r="B75" s="96"/>
      <c r="C75" s="15"/>
      <c r="D75" s="9"/>
      <c r="E75" s="9"/>
      <c r="F75" s="9"/>
      <c r="G75" s="9"/>
      <c r="H75" s="9"/>
      <c r="I75" s="9"/>
      <c r="J75" s="9"/>
      <c r="K75" s="9"/>
      <c r="L75" s="9"/>
      <c r="M75" s="9"/>
      <c r="N75" s="9"/>
      <c r="O75" s="8"/>
      <c r="P75" s="8"/>
      <c r="Q75" s="8"/>
    </row>
    <row r="76" spans="1:17" ht="61.5" customHeight="1" hidden="1">
      <c r="A76" s="30"/>
      <c r="B76" s="24" t="s">
        <v>39</v>
      </c>
      <c r="C76" s="25"/>
      <c r="D76" s="26"/>
      <c r="E76" s="9"/>
      <c r="F76" s="9"/>
      <c r="G76" s="9"/>
      <c r="H76" s="9"/>
      <c r="I76" s="9"/>
      <c r="J76" s="9"/>
      <c r="K76" s="9"/>
      <c r="L76" s="9"/>
      <c r="M76" s="9"/>
      <c r="N76" s="9"/>
      <c r="O76" s="8"/>
      <c r="P76" s="8"/>
      <c r="Q76" s="8"/>
    </row>
    <row r="77" spans="1:17" ht="61.5" customHeight="1" hidden="1">
      <c r="A77" s="30"/>
      <c r="B77" s="27"/>
      <c r="C77" s="28"/>
      <c r="D77" s="29"/>
      <c r="E77" s="9"/>
      <c r="F77" s="9"/>
      <c r="G77" s="9"/>
      <c r="H77" s="9"/>
      <c r="I77" s="9"/>
      <c r="J77" s="9"/>
      <c r="K77" s="9"/>
      <c r="L77" s="9"/>
      <c r="M77" s="9"/>
      <c r="N77" s="9"/>
      <c r="O77" s="8"/>
      <c r="P77" s="8"/>
      <c r="Q77" s="8"/>
    </row>
    <row r="78" spans="1:17" ht="61.5" customHeight="1" hidden="1">
      <c r="A78" s="30"/>
      <c r="B78" s="27"/>
      <c r="C78" s="28"/>
      <c r="D78" s="29"/>
      <c r="E78" s="9"/>
      <c r="F78" s="9"/>
      <c r="G78" s="9"/>
      <c r="H78" s="9"/>
      <c r="I78" s="9"/>
      <c r="J78" s="9"/>
      <c r="K78" s="9"/>
      <c r="L78" s="9"/>
      <c r="M78" s="9"/>
      <c r="N78" s="9"/>
      <c r="O78" s="8"/>
      <c r="P78" s="8"/>
      <c r="Q78" s="8"/>
    </row>
    <row r="79" spans="1:17" ht="61.5" customHeight="1" hidden="1">
      <c r="A79" s="30"/>
      <c r="B79" s="27"/>
      <c r="C79" s="28"/>
      <c r="D79" s="29"/>
      <c r="E79" s="9"/>
      <c r="F79" s="9"/>
      <c r="G79" s="9"/>
      <c r="H79" s="9"/>
      <c r="I79" s="9"/>
      <c r="J79" s="9"/>
      <c r="K79" s="9"/>
      <c r="L79" s="9"/>
      <c r="M79" s="9"/>
      <c r="N79" s="9"/>
      <c r="O79" s="8"/>
      <c r="P79" s="8"/>
      <c r="Q79" s="8"/>
    </row>
    <row r="80" spans="1:17" ht="61.5" customHeight="1" hidden="1">
      <c r="A80" s="30"/>
      <c r="B80" s="27"/>
      <c r="C80" s="28"/>
      <c r="D80" s="29"/>
      <c r="E80" s="9"/>
      <c r="F80" s="9"/>
      <c r="G80" s="9"/>
      <c r="H80" s="9"/>
      <c r="I80" s="9"/>
      <c r="J80" s="9"/>
      <c r="K80" s="9"/>
      <c r="L80" s="9"/>
      <c r="M80" s="9"/>
      <c r="N80" s="9"/>
      <c r="O80" s="8"/>
      <c r="P80" s="8"/>
      <c r="Q80" s="8"/>
    </row>
    <row r="81" spans="1:17" ht="61.5" customHeight="1" hidden="1">
      <c r="A81" s="30"/>
      <c r="B81" s="27"/>
      <c r="C81" s="28"/>
      <c r="D81" s="29"/>
      <c r="E81" s="9"/>
      <c r="F81" s="9"/>
      <c r="G81" s="9"/>
      <c r="H81" s="9"/>
      <c r="I81" s="9"/>
      <c r="J81" s="9"/>
      <c r="K81" s="9"/>
      <c r="L81" s="9"/>
      <c r="M81" s="9"/>
      <c r="N81" s="9"/>
      <c r="O81" s="8"/>
      <c r="P81" s="8"/>
      <c r="Q81" s="8"/>
    </row>
    <row r="82" spans="1:17" ht="61.5" customHeight="1" hidden="1">
      <c r="A82" s="30"/>
      <c r="B82" s="27"/>
      <c r="C82" s="28"/>
      <c r="D82" s="29"/>
      <c r="E82" s="9"/>
      <c r="F82" s="9"/>
      <c r="G82" s="9"/>
      <c r="H82" s="9"/>
      <c r="I82" s="9"/>
      <c r="J82" s="9"/>
      <c r="K82" s="9"/>
      <c r="L82" s="9"/>
      <c r="M82" s="9"/>
      <c r="N82" s="9"/>
      <c r="O82" s="8"/>
      <c r="P82" s="8"/>
      <c r="Q82" s="8"/>
    </row>
    <row r="83" spans="1:17" ht="61.5" customHeight="1" hidden="1">
      <c r="A83" s="30"/>
      <c r="B83" s="27"/>
      <c r="C83" s="28"/>
      <c r="D83" s="29"/>
      <c r="E83" s="9"/>
      <c r="F83" s="9"/>
      <c r="G83" s="9"/>
      <c r="H83" s="9"/>
      <c r="I83" s="9"/>
      <c r="J83" s="9"/>
      <c r="K83" s="9"/>
      <c r="L83" s="9"/>
      <c r="M83" s="9"/>
      <c r="N83" s="9"/>
      <c r="O83" s="8"/>
      <c r="P83" s="8"/>
      <c r="Q83" s="8"/>
    </row>
    <row r="84" spans="1:17" ht="61.5" customHeight="1" hidden="1">
      <c r="A84" s="30"/>
      <c r="B84" s="27"/>
      <c r="C84" s="28"/>
      <c r="D84" s="29"/>
      <c r="E84" s="9"/>
      <c r="F84" s="9"/>
      <c r="G84" s="9"/>
      <c r="H84" s="9"/>
      <c r="I84" s="9"/>
      <c r="J84" s="9"/>
      <c r="K84" s="9"/>
      <c r="L84" s="9"/>
      <c r="M84" s="9"/>
      <c r="N84" s="9"/>
      <c r="O84" s="8"/>
      <c r="P84" s="8"/>
      <c r="Q84" s="8"/>
    </row>
    <row r="85" spans="1:17" ht="61.5" customHeight="1" hidden="1">
      <c r="A85" s="30"/>
      <c r="B85" s="27"/>
      <c r="C85" s="28"/>
      <c r="D85" s="29"/>
      <c r="E85" s="9"/>
      <c r="F85" s="9"/>
      <c r="G85" s="9"/>
      <c r="H85" s="9"/>
      <c r="I85" s="9"/>
      <c r="J85" s="9"/>
      <c r="K85" s="9"/>
      <c r="L85" s="9"/>
      <c r="M85" s="9"/>
      <c r="N85" s="9"/>
      <c r="O85" s="8"/>
      <c r="P85" s="8"/>
      <c r="Q85" s="8"/>
    </row>
    <row r="86" spans="1:17" ht="61.5" customHeight="1" hidden="1">
      <c r="A86" s="30"/>
      <c r="B86" s="27"/>
      <c r="C86" s="28"/>
      <c r="D86" s="29"/>
      <c r="E86" s="9"/>
      <c r="F86" s="9"/>
      <c r="G86" s="9"/>
      <c r="H86" s="9"/>
      <c r="I86" s="9"/>
      <c r="J86" s="9"/>
      <c r="K86" s="9"/>
      <c r="L86" s="9"/>
      <c r="M86" s="9"/>
      <c r="N86" s="9"/>
      <c r="O86" s="8"/>
      <c r="P86" s="8"/>
      <c r="Q86" s="8"/>
    </row>
  </sheetData>
  <sheetProtection formatColumns="0" selectLockedCells="1" selectUnlockedCells="1"/>
  <mergeCells count="18">
    <mergeCell ref="A23:A48"/>
    <mergeCell ref="B31:B39"/>
    <mergeCell ref="B23:B30"/>
    <mergeCell ref="B40:B48"/>
    <mergeCell ref="A4:A5"/>
    <mergeCell ref="A6:A7"/>
    <mergeCell ref="A8:A9"/>
    <mergeCell ref="A10:A17"/>
    <mergeCell ref="A18:A20"/>
    <mergeCell ref="B61:B75"/>
    <mergeCell ref="B2:M2"/>
    <mergeCell ref="O2:Q2"/>
    <mergeCell ref="B1:M1"/>
    <mergeCell ref="N1:P1"/>
    <mergeCell ref="B50:B60"/>
    <mergeCell ref="B10:B12"/>
    <mergeCell ref="Q10:Q17"/>
    <mergeCell ref="Q18:Q19"/>
  </mergeCells>
  <printOptions/>
  <pageMargins left="0.7086614173228347" right="0.7086614173228347" top="0.7480314960629921" bottom="0.7480314960629921" header="0.31496062992125984" footer="0.31496062992125984"/>
  <pageSetup orientation="landscape" scale="37" r:id="rId4"/>
  <drawing r:id="rId3"/>
  <legacyDrawing r:id="rId2"/>
</worksheet>
</file>

<file path=xl/worksheets/sheet3.xml><?xml version="1.0" encoding="utf-8"?>
<worksheet xmlns="http://schemas.openxmlformats.org/spreadsheetml/2006/main" xmlns:r="http://schemas.openxmlformats.org/officeDocument/2006/relationships">
  <dimension ref="D28:D28"/>
  <sheetViews>
    <sheetView zoomScalePageLayoutView="0" workbookViewId="0" topLeftCell="A1">
      <selection activeCell="D28" sqref="D28"/>
    </sheetView>
  </sheetViews>
  <sheetFormatPr defaultColWidth="11.421875" defaultRowHeight="15"/>
  <sheetData>
    <row r="28" ht="15">
      <c r="D28">
        <f>13*0.97</f>
        <v>12.61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saludcapital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laforero</dc:creator>
  <cp:keywords/>
  <dc:description/>
  <cp:lastModifiedBy>user</cp:lastModifiedBy>
  <cp:lastPrinted>2019-01-31T13:32:02Z</cp:lastPrinted>
  <dcterms:created xsi:type="dcterms:W3CDTF">2012-08-13T16:12:09Z</dcterms:created>
  <dcterms:modified xsi:type="dcterms:W3CDTF">2021-02-26T19:24:56Z</dcterms:modified>
  <cp:category/>
  <cp:version/>
  <cp:contentType/>
  <cp:contentStatus/>
</cp:coreProperties>
</file>