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1" sheetId="1" r:id="rId1"/>
    <sheet name="2" sheetId="2" r:id="rId2"/>
    <sheet name="Hoja1" sheetId="3" r:id="rId3"/>
  </sheets>
  <definedNames>
    <definedName name="_xlnm.Print_Area" localSheetId="0">'1'!$A$1:$P$7</definedName>
    <definedName name="_xlnm.Print_Area" localSheetId="1">'2'!$A$1:$Q$97</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A3" authorId="0">
      <text>
        <r>
          <rPr>
            <b/>
            <sz val="9"/>
            <rFont val="Tahoma"/>
            <family val="2"/>
          </rPr>
          <t>Incluya las metas identificadas en la formulación del POA.</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<sst xmlns="http://schemas.openxmlformats.org/spreadsheetml/2006/main" count="193" uniqueCount="120">
  <si>
    <t>DIRECCIÓN DE PLANEACIÓN INSTITUCIONAL Y CALIDAD
SISTEMA INTEGRADO DE GESTIÓN
CONTROL DOCUMENTAL
REPORTE PLAN OPERATIVO DE GESTION Y DESEMPEÑO
Codigo: SDS-PYC-FT-023-V.6</t>
  </si>
  <si>
    <t>Elaborado por: Alvaro Augusto Amado Camacho
Revisado por: Nury Stella Leguizamon 
Aprobado por: Juan Carlos Jaramillo Correa</t>
  </si>
  <si>
    <t>PROCESO:</t>
  </si>
  <si>
    <t>Gestión de Comunicaciones</t>
  </si>
  <si>
    <t>PERIODO DE REPORTE:</t>
  </si>
  <si>
    <t>METAS</t>
  </si>
  <si>
    <r>
      <t xml:space="preserve">Indicador
</t>
    </r>
    <r>
      <rPr>
        <b/>
        <sz val="12"/>
        <color indexed="60"/>
        <rFont val="Arial"/>
        <family val="2"/>
      </rPr>
      <t>[Incluir link a Hoja de Vida]</t>
    </r>
  </si>
  <si>
    <t>DIRECCIÓN/ OFICINA</t>
  </si>
  <si>
    <t>PONDERACIÓN</t>
  </si>
  <si>
    <t>Programado
1er trimestre(%)</t>
  </si>
  <si>
    <t>Ejecutado
1er trimestre(%)</t>
  </si>
  <si>
    <t>Programado 2do trimestre</t>
  </si>
  <si>
    <t>Reprogramado
2do trimestre(%)
=no ejecutado + programado inicial</t>
  </si>
  <si>
    <t>Ejecutado
2dotrimestre(%)</t>
  </si>
  <si>
    <t>Programado 3er trimestre</t>
  </si>
  <si>
    <t>Reprogramado
3er trimestre(%)
=No ejecutado + programado inicial</t>
  </si>
  <si>
    <t>Ejecutado
 3er Trimestre(%)</t>
  </si>
  <si>
    <t>Programado 4to trimestre</t>
  </si>
  <si>
    <t>Reprogramado
4to  trimestre(%)
=programado año - suma ejecutados</t>
  </si>
  <si>
    <t>Ejecutado
 4to Trimestre(%)</t>
  </si>
  <si>
    <t>Ejecutado
Año(%)</t>
  </si>
  <si>
    <t>ESC</t>
  </si>
  <si>
    <t>Evaluación, seguimiento y control a la gestión</t>
  </si>
  <si>
    <t>Realizar las acciones necesarias para el Mantenimiento y Sostenibilidad del Sistema de Gestión de la SDS</t>
  </si>
  <si>
    <t xml:space="preserve">Mantenimiento y Sostenibilidad del Sistema  de Gestión de la SDS
</t>
  </si>
  <si>
    <t>Oficina Asesora de Comunicaciones</t>
  </si>
  <si>
    <t>Realizar las Acciones para la Implementación de las Políticas de Gestión y Desempeño de la SDS</t>
  </si>
  <si>
    <t>Implementación de las politicas de gestión y desempeño.</t>
  </si>
  <si>
    <t>Realizar las acciones para el desarrollo de los componentes deTransparencia, acceso a la información y lucha contra la corrupción.</t>
  </si>
  <si>
    <t>Medicion de los componentes de Transparencia, acceso a la información y lucha contra la corrupción.</t>
  </si>
  <si>
    <t>JUR</t>
  </si>
  <si>
    <t xml:space="preserve">Gestión jurídica </t>
  </si>
  <si>
    <t>TOTAL</t>
  </si>
  <si>
    <t>PROCESO</t>
  </si>
  <si>
    <t>Segundo trimestre 2020</t>
  </si>
  <si>
    <t>META</t>
  </si>
  <si>
    <t>ACTIVIDADES</t>
  </si>
  <si>
    <t>SUBACTIVIDADES</t>
  </si>
  <si>
    <t>PRODUCTOS</t>
  </si>
  <si>
    <t>EVIDENCIAS
(Documento y/o Ruta)</t>
  </si>
  <si>
    <t>ANALISIS DE LA META</t>
  </si>
  <si>
    <t>Gestionar la Documentación del Sistema de Gestión de la SDS.</t>
  </si>
  <si>
    <t>Actualizar la Gestión Documental del proceso.</t>
  </si>
  <si>
    <t>* Correo electrónico enviado a la DPYC
* PC Andrea Peña. D/AndreaPeña/PlaneaciónyCalidad/2020</t>
  </si>
  <si>
    <t>SUBTOTAL</t>
  </si>
  <si>
    <t>Implementar acciones que contribuyan a la politica de mejora normativa.</t>
  </si>
  <si>
    <t>Realizar la actualización  de la normatividad.</t>
  </si>
  <si>
    <t>Gestionar  y monitorear  el desempeño de los procesos</t>
  </si>
  <si>
    <t>Formular el PGDI de la DPIYC.</t>
  </si>
  <si>
    <t>Realizar el Reporte PGDI</t>
  </si>
  <si>
    <t>* PC Andrea Peña. D/AndreaPeña/POA-SEGPLAN/2020 y correo electrónico</t>
  </si>
  <si>
    <t>Elaborar el Informe de Gestión del PGDI</t>
  </si>
  <si>
    <t>Gestionar los Riesgos del Proceso</t>
  </si>
  <si>
    <t>Actualizar el Mapa de Riesgos</t>
  </si>
  <si>
    <t>Realizar la autoevaluacion de riesgos por proceso y de corrupcion</t>
  </si>
  <si>
    <t>Elaborar informes resultado de la gestión del riesgo.</t>
  </si>
  <si>
    <t>Gestionar Informe de revisión por la dirección</t>
  </si>
  <si>
    <t>Diligenciar y remitir la información que se requiere para el informe de revisión por la dirección.</t>
  </si>
  <si>
    <t>Analizar la Percepción del Cliente</t>
  </si>
  <si>
    <t>Realizar el ejercicio de percepción del cliente del proceso.</t>
  </si>
  <si>
    <t>Elaborar Informe Consolidado de Percepción del Cliente de los Procesos</t>
  </si>
  <si>
    <t>Gestionar la mejora continua del proceso</t>
  </si>
  <si>
    <t>Gestionar los planes de mejora del proceso.</t>
  </si>
  <si>
    <t>Elaborar el informe de las salidas no conformes</t>
  </si>
  <si>
    <t>Participar en las actividades para renovación de la certificación del SGC de la SDS.</t>
  </si>
  <si>
    <t>Desarrollar el plan estratégico de comunicaciones 2018 a 2020 conforme a los temas priorizados por la SDS para cada vigencia.</t>
  </si>
  <si>
    <t>Desarrollar acciones periodísticas a partir de necesidades y temas de mayor impacto relacionados con el sector salud de Bogotá</t>
  </si>
  <si>
    <t>1. Boletines y ruedas de prensa. Ruta: Carpeta compartida O/Despacho/Oficina de Comunicaciones/ Boletines 2020
2. Atención a periodistas: formato solicitudes medios de comunicación/AZ atención a medios 
3. Página web: Ruta: Solicitudes recibidas al correo:
IDSandoval@saludcapital.gov.co y los archivos que se han publicados están en: C:\Users\idsandoval\Documents\Iván Sandoval\Portales\web
4. sinergias:Carpeta compartida O:\Despacho\Oficina  Asesora de Comunicaciones\Redes sociales 2020
5. Videos: O:\Despacho\Oficina  Asesora de Comunicaciones\Videos2020</t>
  </si>
  <si>
    <t>Elaborar piezas gráficas y productos editoriales en el marco de las acciones o estrategias definidas</t>
  </si>
  <si>
    <t>C:\Users\brtavera\copia\backup Comunica\trabajos\SDS</t>
  </si>
  <si>
    <t xml:space="preserve"> Definir y desarrollar acciones de comunicación según las estrategias de comunicación acordadas, haciendo uso de diversos canales y recursos de comunicación.</t>
  </si>
  <si>
    <t xml:space="preserve">* Campañas de comunicación: Carpeta compartida O:\Despacho\Oficina  Asesora de Comunicaciones\Campañas 2020
* Temas subredes: Ruta PC Milena Jimenes|C:\Users\jmjimenez\Desktop\JMJP\\Sintonízate Subredes
C:\Users\jmjimenez\Desktop\JMJP\\Sinergias
* Medios comunitarios: Ruta PC Pilar Moreno/Proyectos/Medios Comunitarios 2020
*Red Interna Distrito. PC Andrea Peña/D:Andrea Peña/Alcaldia Mayor/Red Distrital
</t>
  </si>
  <si>
    <t xml:space="preserve"> Elaborar, actualizar y administrar los medios de comunicación interna: e-mail SDS Comunicaciones, intranet “Saludándonos”, Pantallas digitales, Boletines internos</t>
  </si>
  <si>
    <t>*SDSComunicaciones.PC Andrea Peña/D:Andrea Peña/SDSComunicaciones y comunicaciones@saludcapital.gov.co
* Intranet:Ruta: Solicitudes recibidas al correo: IDSandoval@saludcapital.gov.co y los archivos que se han publicados están en: DATOS PC (D:) / Carpeta Material para la Intranet
* Pantallas.PC Andrea Peña/D:Andrea Peña/Pantallas/2020</t>
  </si>
  <si>
    <t>Implementar el Modelo Integrado de Planeación y Gestión en la SDS.</t>
  </si>
  <si>
    <r>
      <t xml:space="preserve">Elaborar el plan de adecuación de gestión y desempeño </t>
    </r>
    <r>
      <rPr>
        <sz val="10"/>
        <color indexed="8"/>
        <rFont val="Arial"/>
        <family val="2"/>
      </rPr>
      <t xml:space="preserve">(cierre de brechas) </t>
    </r>
    <r>
      <rPr>
        <sz val="12"/>
        <color indexed="8"/>
        <rFont val="Arial"/>
        <family val="2"/>
      </rPr>
      <t>de la SDS</t>
    </r>
  </si>
  <si>
    <t>Participar en el Comité Institucional de Gestión y Desempeño de la SDS. 
(4% 1 por cada trimestre)</t>
  </si>
  <si>
    <t>Elaborar el informe de Gestión y Desempeño.
4 % (1 por cada tirmestre)</t>
  </si>
  <si>
    <t>Gestionar y monitorear los componentes del Plan Anticorrupcion y Atención al Ciudadano</t>
  </si>
  <si>
    <t>Realizar la formulación del PAAC.</t>
  </si>
  <si>
    <t>Reportar la matriz de monitoreo del PAAC</t>
  </si>
  <si>
    <t>Correo enviado y C:\Users\idsandoval\Documents\Iván Sandoval\atención al ciudadano\Productos PAAC</t>
  </si>
  <si>
    <t xml:space="preserve">Cumplimiento de los requisitos establecidos en el Índice de Transparencia de las Entidades Publicas (ITEP) en la SDS. (Si aplica) y los estándares de publicación y divulgación </t>
  </si>
  <si>
    <t>Remitir oportunamente los documentos soporte en cumplimiento al TAIP - ITEP. ITB- (Tener en cuenta los tiempos establecidos en la normatividad vigente, así como los definidos en el plan de trabajo)</t>
  </si>
  <si>
    <t>M2</t>
  </si>
  <si>
    <t>A1</t>
  </si>
  <si>
    <t>S1</t>
  </si>
  <si>
    <t>S2</t>
  </si>
  <si>
    <t>S3</t>
  </si>
  <si>
    <t>S4</t>
  </si>
  <si>
    <t>S5</t>
  </si>
  <si>
    <t>S6</t>
  </si>
  <si>
    <t>S7</t>
  </si>
  <si>
    <t>S8</t>
  </si>
  <si>
    <t>A2</t>
  </si>
  <si>
    <t>A3</t>
  </si>
  <si>
    <t>M3</t>
  </si>
  <si>
    <t>Elaboró</t>
  </si>
  <si>
    <t>* Correos electrónicos enviados a la DPYC
* PC Andrea Peña. D/AndreaPeña/PlaneaciónyCalidad/2020</t>
  </si>
  <si>
    <t>Aplicativo Isolución</t>
  </si>
  <si>
    <t>Listado asistenciay actas que reposan en la DPYC</t>
  </si>
  <si>
    <t>Matriz inventario y diagnóstico documental del proceso  la cual se remitió a la DPIYC el 31 de diciembre de 2020.</t>
  </si>
  <si>
    <t>* Correo electrónico enviado a la DPYC el 31 de diciembre
* PC Andrea Peña. D/AndreaPeña/PlaneaciónyCalidad/2020</t>
  </si>
  <si>
    <t xml:space="preserve">Reporte POGD del tercer tirmestre enviado el 16 de octubre de 2020 </t>
  </si>
  <si>
    <t>* Reporte trimestral del normograma en el formato establecido mediante correo enviado el 15 de octubre
*Reporte mensual sobre normas aplicables al proceso mediante correos enviados el 30 de octubre, 1 de diciembre y 31 de diciembre.</t>
  </si>
  <si>
    <t>Percepción del cliente realizada entre el 14 y 21 de diciembre de 2020 a través de encuesta enviada por correo electrónico y contestada por 204 colaboradores de la SDS.</t>
  </si>
  <si>
    <t>Informe de percepción del cliente del proceso Gestión de Comunicaciones</t>
  </si>
  <si>
    <t>*Mensajes enviados vía SDS/Comunicaciones
* Encuesta realizada por Forms</t>
  </si>
  <si>
    <t>Durante el periodo se realizó seguimiento de la acción 2093 y se solicitó a la OCI verificación para el cierre(22/12/2020) la cual no se ha realizado.</t>
  </si>
  <si>
    <t>En el cuarto trimestre de 2020 se realizaron:
* 46 boletines de prensa
* 20 ruedas de prensa
* 295 actualizaciones de la página web
* 30 sinergias para redes sociales
* 174 videos</t>
  </si>
  <si>
    <t>Durante el tercer trimestre de 2020 se diseñaron 1179 piezas comunicativas para divulgación en canales internos (intranet, mailing, pantallas digitales) y externos (página web y redes sociales institucionales)</t>
  </si>
  <si>
    <r>
      <t xml:space="preserve">* Implementación de trece (13) campañas externas
</t>
    </r>
    <r>
      <rPr>
        <sz val="10"/>
        <rFont val="Arial"/>
        <family val="2"/>
      </rPr>
      <t>* Revisión y publicación de 12 boletines internos de las Subredes</t>
    </r>
    <r>
      <rPr>
        <sz val="10"/>
        <color indexed="10"/>
        <rFont val="Arial"/>
        <family val="2"/>
      </rPr>
      <t xml:space="preserve">
</t>
    </r>
    <r>
      <rPr>
        <sz val="10"/>
        <rFont val="Arial"/>
        <family val="2"/>
      </rPr>
      <t>* Publicación de 3 sinergias para redes sociales con contenido de las Subredes</t>
    </r>
    <r>
      <rPr>
        <sz val="10"/>
        <color indexed="10"/>
        <rFont val="Arial"/>
        <family val="2"/>
      </rPr>
      <t xml:space="preserve">
</t>
    </r>
    <r>
      <rPr>
        <sz val="10"/>
        <rFont val="Arial"/>
        <family val="2"/>
      </rPr>
      <t>* Envío de 7 contenidos para divulgación en canales de comunicación de las entidades del Distrito</t>
    </r>
    <r>
      <rPr>
        <sz val="10"/>
        <color indexed="10"/>
        <rFont val="Arial"/>
        <family val="2"/>
      </rPr>
      <t xml:space="preserve">
</t>
    </r>
    <r>
      <rPr>
        <sz val="10"/>
        <rFont val="Arial"/>
        <family val="2"/>
      </rPr>
      <t>* Envío de 6 contenidos para divulgación en canales de comunicación de las EAPB e IPS privadas
* Envío de 28 contenidos para divulgación en medios comunitarios</t>
    </r>
  </si>
  <si>
    <t>* 36 actualizaciones en la intranet "Saludándonos"
* Elaboración y publicación de 11 boletines internos "Sintonízate con la SDS"
* Elaboración de 95 mensajes para SDS/Comunicaciones
*Envío/reenvío de 239 mensajes a través de SDS/Comunicaciones
* Publicación de 218 contenidos en las pantallas digitales</t>
  </si>
  <si>
    <t>Participación de la jefe de la Oficina en el Comité realizado el 26 de noviembre</t>
  </si>
  <si>
    <t>Reporte de actividades del PAAC correspondiente al tercer trimestre de 2020, enviado por correo electrónico el 29 de octubre, el cual incluye las siguientes actividades:
Elaborar y publicar documento
diagnóstico de la Rendición de
Cuentas del año
inmediatamente anterior, Realizar talleres pedagógicos a
la comunidad sobre el contenido
y análisis del informe de gestión,
previo al espacio principal de
Rendición de Cuentas, Recopilar y publicar trimestralmente en la Página Web de la entidad material
(boletines, medios, redes sociales, entre otros) que dé cuenta de las diferentes acciones de difusión de información que se desarrollan en el marco de la Rendición de Cuentas durante la vigencia, Realizar las piezas visuales
correspondientes, que permitan la
orientación de la población en
condición de discapacidad en el punto
de atención nivel central SDS y Realizar una nueva interfaz de
visualización del micro sitio AGILINEA.</t>
  </si>
  <si>
    <t>PCIván Sandoval. D:\Soportes Publicacicones Web - Intranet\Evidencias TAIP\Evidencias_Transparencia.pdf</t>
  </si>
  <si>
    <t>1. 55 actualizaciones con las noticias más relevantes del sector salud para los usuarios, ciudadanos y grupos de interés de forma permanente 
2. Se actualizó el calendario de actividades mensualmente.
3. Reporte Transparencia con 182 actividades en la sección Transparencia de la página web.</t>
  </si>
  <si>
    <t>Cuarto trimestre 2020</t>
  </si>
  <si>
    <t xml:space="preserve">Las acciones realizadas para el mantenimiento del Sistema permitieron evaluar la gestión del proceso Gestión de Comunicaciones a través del ejercicio de percepción del cliente el cual fue satisfactorio  un 85,29 </t>
  </si>
  <si>
    <t xml:space="preserve">En esta meta el proceso contribuye con las políticas de gestión y desempeño a través del desarrollo de campañas y acciones de comunicación. En este trimestre se implementaron 13 campañas de comunicación externa las cuales tuvieron soporte con acciones periodísticas a través de boletines y ruedas de prensa, actualización de la página web, realización de videos y creación de sinergias para redes sociales. Las campañas también se divulgaron  en las EAPB, IPS privadas y entidades del Distrito, Facebook, Twitter e Instagram.
A través de las redes sociales de la Secretaría se registran 3.869.104 personas alcanzadas en Facebook, en Twitter 4.708.000 impresiones, en Instagram: 2.425.254 personas alcanzadas y en TikTok: 4.613 reproducciones de video. Cuatro veces tendencia en Twitter: #TalentoNoPalanca, #25N,  #BogotáEsImparable y #NavidadSeguraYFeliz
Producto de la gestión con medios de comunicación, se generaron 2342 noticias de la SDS: 329 en prensa, 1152 en internet, 396 en radio y 465 en televisión.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</si>
</sst>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 numFmtId="165" formatCode="_ &quot;$&quot;\ * #,##0.00_ ;_ &quot;$&quot;\ * \-#,##0.00_ ;_ &quot;$&quot;\ * &quot;-&quot;??_ ;_ @_ "/>
  </numFmts>
  <fonts count="72">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color indexed="8"/>
      <name val="Arial"/>
      <family val="2"/>
    </font>
    <font>
      <b/>
      <sz val="10"/>
      <name val="Arial"/>
      <family val="2"/>
    </font>
    <font>
      <b/>
      <sz val="12"/>
      <color indexed="60"/>
      <name val="Arial"/>
      <family val="2"/>
    </font>
    <font>
      <sz val="12"/>
      <name val="Tahoma"/>
      <family val="2"/>
    </font>
    <font>
      <b/>
      <sz val="9"/>
      <name val="Tahoma"/>
      <family val="2"/>
    </font>
    <font>
      <b/>
      <sz val="12"/>
      <name val="Tahoma"/>
      <family val="2"/>
    </font>
    <font>
      <sz val="12"/>
      <color indexed="8"/>
      <name val="Arial"/>
      <family val="2"/>
    </font>
    <font>
      <b/>
      <sz val="11"/>
      <color indexed="8"/>
      <name val="Arial"/>
      <family val="2"/>
    </font>
    <font>
      <sz val="10"/>
      <color indexed="8"/>
      <name val="Arial"/>
      <family val="2"/>
    </font>
    <font>
      <b/>
      <sz val="11"/>
      <color indexed="52"/>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2"/>
      <name val="Calibri"/>
      <family val="2"/>
    </font>
    <font>
      <b/>
      <sz val="12"/>
      <color indexed="8"/>
      <name val="Calibri"/>
      <family val="2"/>
    </font>
    <font>
      <b/>
      <sz val="14"/>
      <color indexed="8"/>
      <name val="Arial"/>
      <family val="2"/>
    </font>
    <font>
      <b/>
      <sz val="16"/>
      <color indexed="8"/>
      <name val="Arial"/>
      <family val="2"/>
    </font>
    <font>
      <u val="single"/>
      <sz val="11"/>
      <color indexed="12"/>
      <name val="Calibri"/>
      <family val="2"/>
    </font>
    <font>
      <sz val="10"/>
      <color indexed="10"/>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sz val="10"/>
      <color theme="1"/>
      <name val="Arial"/>
      <family val="2"/>
    </font>
    <font>
      <b/>
      <sz val="10"/>
      <color theme="1"/>
      <name val="Arial"/>
      <family val="2"/>
    </font>
    <font>
      <b/>
      <sz val="12"/>
      <color theme="1"/>
      <name val="Arial"/>
      <family val="2"/>
    </font>
    <font>
      <b/>
      <sz val="12"/>
      <color theme="1"/>
      <name val="Calibri"/>
      <family val="2"/>
    </font>
    <font>
      <b/>
      <sz val="14"/>
      <color theme="1"/>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gray0625"/>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border>
    <border>
      <left style="thin"/>
      <right style="thin"/>
      <top style="thin"/>
      <bottom/>
    </border>
    <border>
      <left/>
      <right style="thin"/>
      <top style="thin"/>
      <bottom/>
    </border>
    <border>
      <left/>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164" fontId="4"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32">
    <xf numFmtId="0" fontId="0" fillId="0" borderId="0" xfId="0" applyFont="1" applyAlignment="1">
      <alignment/>
    </xf>
    <xf numFmtId="0" fontId="60" fillId="0" borderId="0" xfId="0" applyFont="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3" fillId="0" borderId="10" xfId="0" applyFont="1" applyBorder="1" applyAlignment="1">
      <alignment horizontal="left" vertical="center"/>
    </xf>
    <xf numFmtId="0" fontId="65" fillId="0" borderId="10" xfId="0" applyFont="1" applyBorder="1" applyAlignment="1">
      <alignment/>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6" fillId="0" borderId="10" xfId="0" applyFont="1" applyBorder="1" applyAlignment="1">
      <alignment horizontal="center"/>
    </xf>
    <xf numFmtId="0" fontId="0" fillId="0" borderId="10" xfId="0" applyBorder="1" applyAlignment="1">
      <alignment/>
    </xf>
    <xf numFmtId="0" fontId="67"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20" fillId="33" borderId="10" xfId="34" applyFont="1" applyFill="1" applyBorder="1" applyAlignment="1">
      <alignment horizontal="center" vertical="center" wrapText="1"/>
    </xf>
    <xf numFmtId="0" fontId="68" fillId="0" borderId="10" xfId="0" applyFont="1" applyBorder="1" applyAlignment="1">
      <alignment horizontal="center" vertical="center"/>
    </xf>
    <xf numFmtId="0" fontId="12" fillId="0" borderId="10" xfId="0" applyFont="1" applyBorder="1" applyAlignment="1">
      <alignment horizontal="center" vertical="center" wrapText="1"/>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0" xfId="0" applyFont="1" applyBorder="1" applyAlignment="1">
      <alignment vertical="center"/>
    </xf>
    <xf numFmtId="0" fontId="66" fillId="0" borderId="10" xfId="0" applyFont="1" applyBorder="1" applyAlignment="1">
      <alignment vertical="center"/>
    </xf>
    <xf numFmtId="0" fontId="69"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9" fontId="61" fillId="0" borderId="14" xfId="59" applyFont="1" applyBorder="1" applyAlignment="1">
      <alignment horizontal="center" vertical="center" wrapText="1"/>
    </xf>
    <xf numFmtId="9" fontId="61" fillId="0" borderId="10" xfId="59" applyFont="1" applyBorder="1" applyAlignment="1">
      <alignment horizontal="center" vertical="center" wrapText="1"/>
    </xf>
    <xf numFmtId="0" fontId="1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0" fillId="0" borderId="0" xfId="0" applyAlignment="1">
      <alignment horizontal="center"/>
    </xf>
    <xf numFmtId="0" fontId="65" fillId="0" borderId="10" xfId="0" applyFont="1" applyBorder="1" applyAlignment="1">
      <alignment wrapText="1"/>
    </xf>
    <xf numFmtId="0" fontId="65" fillId="0" borderId="10" xfId="0" applyFont="1" applyBorder="1" applyAlignment="1">
      <alignment vertical="top" wrapText="1"/>
    </xf>
    <xf numFmtId="2" fontId="0" fillId="0" borderId="10" xfId="0" applyNumberFormat="1" applyBorder="1" applyAlignment="1">
      <alignment horizontal="center" vertical="center"/>
    </xf>
    <xf numFmtId="2" fontId="0" fillId="0" borderId="0" xfId="0" applyNumberFormat="1" applyAlignment="1">
      <alignment horizontal="center" vertical="center"/>
    </xf>
    <xf numFmtId="0" fontId="65" fillId="0" borderId="10" xfId="0" applyFont="1" applyBorder="1" applyAlignment="1">
      <alignment horizontal="left" vertical="center" wrapText="1"/>
    </xf>
    <xf numFmtId="2" fontId="65" fillId="0" borderId="10" xfId="0" applyNumberFormat="1" applyFont="1" applyBorder="1" applyAlignment="1">
      <alignment horizontal="center" vertical="center"/>
    </xf>
    <xf numFmtId="2" fontId="65" fillId="0" borderId="17" xfId="0" applyNumberFormat="1" applyFont="1" applyBorder="1" applyAlignment="1">
      <alignment horizontal="center" vertical="center"/>
    </xf>
    <xf numFmtId="1" fontId="66" fillId="0" borderId="10" xfId="0" applyNumberFormat="1" applyFont="1" applyBorder="1" applyAlignment="1">
      <alignment horizontal="center"/>
    </xf>
    <xf numFmtId="0" fontId="65" fillId="0" borderId="10" xfId="0" applyFont="1" applyFill="1" applyBorder="1" applyAlignment="1">
      <alignment vertical="top" wrapText="1"/>
    </xf>
    <xf numFmtId="0" fontId="50" fillId="33" borderId="10" xfId="47" applyFill="1" applyBorder="1" applyAlignment="1" quotePrefix="1">
      <alignment horizontal="center" vertical="center" wrapText="1"/>
    </xf>
    <xf numFmtId="9" fontId="22" fillId="0" borderId="10" xfId="59" applyFont="1" applyFill="1" applyBorder="1" applyAlignment="1">
      <alignment horizontal="center" vertical="center" wrapText="1"/>
    </xf>
    <xf numFmtId="0" fontId="65" fillId="0" borderId="10" xfId="0" applyFont="1" applyBorder="1" applyAlignment="1">
      <alignment horizontal="center"/>
    </xf>
    <xf numFmtId="2" fontId="14" fillId="0" borderId="10" xfId="0" applyNumberFormat="1" applyFont="1" applyBorder="1" applyAlignment="1">
      <alignment horizontal="center" vertical="center" wrapText="1"/>
    </xf>
    <xf numFmtId="2" fontId="65" fillId="0" borderId="10" xfId="0" applyNumberFormat="1" applyFont="1" applyBorder="1" applyAlignment="1">
      <alignment horizontal="center"/>
    </xf>
    <xf numFmtId="0" fontId="66" fillId="0" borderId="10" xfId="0" applyFont="1" applyFill="1" applyBorder="1" applyAlignment="1">
      <alignment horizontal="center"/>
    </xf>
    <xf numFmtId="0" fontId="65" fillId="0" borderId="10" xfId="0" applyFont="1" applyFill="1" applyBorder="1" applyAlignment="1">
      <alignment horizontal="center"/>
    </xf>
    <xf numFmtId="0" fontId="1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6" fillId="0" borderId="10" xfId="0" applyNumberFormat="1" applyFont="1" applyFill="1" applyBorder="1" applyAlignment="1">
      <alignment horizontal="center"/>
    </xf>
    <xf numFmtId="0" fontId="14" fillId="0" borderId="10" xfId="0" applyFont="1" applyFill="1" applyBorder="1" applyAlignment="1">
      <alignment horizontal="center" vertical="center" wrapText="1"/>
    </xf>
    <xf numFmtId="2" fontId="65" fillId="0" borderId="10" xfId="0" applyNumberFormat="1" applyFont="1" applyFill="1" applyBorder="1" applyAlignment="1">
      <alignment horizontal="center" vertical="center"/>
    </xf>
    <xf numFmtId="0" fontId="65" fillId="0" borderId="10" xfId="0" applyFont="1" applyFill="1" applyBorder="1" applyAlignment="1">
      <alignment horizontal="center" vertical="center"/>
    </xf>
    <xf numFmtId="2" fontId="0" fillId="0" borderId="10" xfId="0" applyNumberFormat="1" applyFill="1" applyBorder="1" applyAlignment="1">
      <alignment horizontal="center" vertical="center"/>
    </xf>
    <xf numFmtId="0" fontId="7" fillId="0" borderId="10" xfId="0" applyFont="1" applyFill="1" applyBorder="1" applyAlignment="1">
      <alignment horizontal="center" vertical="center" wrapText="1"/>
    </xf>
    <xf numFmtId="0" fontId="0" fillId="0" borderId="0" xfId="0" applyFill="1" applyAlignment="1">
      <alignment/>
    </xf>
    <xf numFmtId="0" fontId="66" fillId="2" borderId="10" xfId="0" applyFont="1" applyFill="1" applyBorder="1" applyAlignment="1">
      <alignment horizontal="center"/>
    </xf>
    <xf numFmtId="2" fontId="14" fillId="2" borderId="10" xfId="0" applyNumberFormat="1" applyFont="1" applyFill="1" applyBorder="1" applyAlignment="1">
      <alignment horizontal="center" vertical="center" wrapText="1"/>
    </xf>
    <xf numFmtId="2" fontId="66" fillId="2" borderId="10" xfId="0" applyNumberFormat="1" applyFont="1" applyFill="1" applyBorder="1" applyAlignment="1">
      <alignment horizontal="center"/>
    </xf>
    <xf numFmtId="0" fontId="65" fillId="2" borderId="10" xfId="0" applyFont="1" applyFill="1" applyBorder="1" applyAlignment="1">
      <alignment/>
    </xf>
    <xf numFmtId="0" fontId="0" fillId="2" borderId="0" xfId="0" applyFill="1" applyAlignment="1">
      <alignment/>
    </xf>
    <xf numFmtId="0" fontId="66" fillId="34" borderId="10" xfId="0" applyFont="1" applyFill="1" applyBorder="1" applyAlignment="1">
      <alignment horizontal="center"/>
    </xf>
    <xf numFmtId="2" fontId="66" fillId="34" borderId="10" xfId="0" applyNumberFormat="1" applyFont="1" applyFill="1" applyBorder="1" applyAlignment="1">
      <alignment horizontal="center"/>
    </xf>
    <xf numFmtId="0" fontId="65" fillId="34" borderId="10" xfId="0" applyFont="1" applyFill="1" applyBorder="1" applyAlignment="1">
      <alignment/>
    </xf>
    <xf numFmtId="0" fontId="0" fillId="34" borderId="0" xfId="0" applyFill="1" applyAlignment="1">
      <alignment/>
    </xf>
    <xf numFmtId="0" fontId="66" fillId="35" borderId="10" xfId="0" applyFont="1" applyFill="1" applyBorder="1" applyAlignment="1">
      <alignment horizontal="center"/>
    </xf>
    <xf numFmtId="2" fontId="66" fillId="35" borderId="10" xfId="0" applyNumberFormat="1" applyFont="1" applyFill="1" applyBorder="1" applyAlignment="1">
      <alignment horizontal="center"/>
    </xf>
    <xf numFmtId="0" fontId="65" fillId="35" borderId="10" xfId="0" applyFont="1" applyFill="1" applyBorder="1" applyAlignment="1">
      <alignment/>
    </xf>
    <xf numFmtId="0" fontId="0" fillId="35" borderId="0" xfId="0" applyFill="1" applyAlignment="1">
      <alignment/>
    </xf>
    <xf numFmtId="2" fontId="61" fillId="0" borderId="10" xfId="59"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14" fillId="36" borderId="10" xfId="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6" fillId="36" borderId="10" xfId="0" applyFont="1" applyFill="1" applyBorder="1" applyAlignment="1">
      <alignment horizontal="center"/>
    </xf>
    <xf numFmtId="2" fontId="65" fillId="36" borderId="10" xfId="0" applyNumberFormat="1" applyFont="1" applyFill="1" applyBorder="1" applyAlignment="1">
      <alignment horizontal="center" vertical="center"/>
    </xf>
    <xf numFmtId="0" fontId="65" fillId="36" borderId="10" xfId="0" applyFont="1" applyFill="1" applyBorder="1" applyAlignment="1">
      <alignment horizontal="center"/>
    </xf>
    <xf numFmtId="0" fontId="65" fillId="36" borderId="10" xfId="0" applyFont="1" applyFill="1" applyBorder="1" applyAlignment="1">
      <alignment horizontal="center" vertical="center"/>
    </xf>
    <xf numFmtId="2" fontId="60" fillId="0" borderId="0" xfId="0" applyNumberFormat="1" applyFont="1" applyAlignment="1">
      <alignment vertical="center" wrapText="1"/>
    </xf>
    <xf numFmtId="2" fontId="66" fillId="0" borderId="10" xfId="0" applyNumberFormat="1" applyFont="1" applyBorder="1" applyAlignment="1">
      <alignment horizontal="center"/>
    </xf>
    <xf numFmtId="2" fontId="14" fillId="37" borderId="10" xfId="0" applyNumberFormat="1" applyFont="1" applyFill="1" applyBorder="1" applyAlignment="1">
      <alignment horizontal="center" vertical="center" wrapText="1"/>
    </xf>
    <xf numFmtId="2" fontId="6" fillId="36" borderId="10" xfId="0" applyNumberFormat="1" applyFont="1" applyFill="1" applyBorder="1" applyAlignment="1">
      <alignment horizontal="center" vertical="center" wrapText="1"/>
    </xf>
    <xf numFmtId="0" fontId="66" fillId="37" borderId="10" xfId="0" applyFont="1" applyFill="1" applyBorder="1" applyAlignment="1">
      <alignment horizontal="center" vertical="center" wrapText="1"/>
    </xf>
    <xf numFmtId="2" fontId="65" fillId="38" borderId="10" xfId="0" applyNumberFormat="1" applyFont="1" applyFill="1" applyBorder="1" applyAlignment="1">
      <alignment horizontal="center" vertical="center"/>
    </xf>
    <xf numFmtId="0" fontId="65" fillId="37" borderId="10" xfId="0" applyFont="1" applyFill="1" applyBorder="1" applyAlignment="1">
      <alignment horizontal="center" vertical="center"/>
    </xf>
    <xf numFmtId="0" fontId="65" fillId="38" borderId="10" xfId="0" applyFont="1" applyFill="1" applyBorder="1" applyAlignment="1">
      <alignment horizontal="center" vertical="center"/>
    </xf>
    <xf numFmtId="0" fontId="0" fillId="36" borderId="0" xfId="0" applyFill="1" applyAlignment="1">
      <alignment wrapText="1"/>
    </xf>
    <xf numFmtId="0" fontId="65"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0" fillId="0" borderId="0" xfId="0" applyNumberFormat="1" applyFill="1" applyAlignment="1">
      <alignment/>
    </xf>
    <xf numFmtId="2" fontId="6"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1" fillId="0" borderId="10" xfId="0" applyFont="1" applyBorder="1" applyAlignment="1">
      <alignment horizontal="center" vertical="center" wrapText="1"/>
    </xf>
    <xf numFmtId="0" fontId="66" fillId="0" borderId="10" xfId="0" applyFont="1" applyBorder="1" applyAlignment="1">
      <alignment horizontal="center" vertical="center"/>
    </xf>
    <xf numFmtId="2" fontId="60" fillId="0" borderId="10" xfId="0" applyNumberFormat="1" applyFont="1" applyBorder="1" applyAlignment="1">
      <alignment horizontal="center" vertical="center"/>
    </xf>
    <xf numFmtId="2" fontId="60" fillId="0" borderId="10" xfId="0" applyNumberFormat="1" applyFont="1" applyFill="1" applyBorder="1" applyAlignment="1">
      <alignment horizontal="center" vertical="center"/>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9" fontId="61" fillId="39" borderId="18" xfId="59" applyFont="1" applyFill="1" applyBorder="1" applyAlignment="1">
      <alignment horizontal="center" vertical="center" wrapText="1"/>
    </xf>
    <xf numFmtId="9" fontId="61" fillId="39" borderId="19" xfId="59" applyFont="1" applyFill="1" applyBorder="1" applyAlignment="1">
      <alignment horizontal="center" vertical="center" wrapText="1"/>
    </xf>
    <xf numFmtId="9" fontId="61" fillId="39" borderId="20" xfId="59" applyFont="1" applyFill="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8" xfId="0" applyFont="1" applyBorder="1" applyAlignment="1">
      <alignment horizontal="left" vertical="center" wrapText="1"/>
    </xf>
    <xf numFmtId="0" fontId="61" fillId="0" borderId="19" xfId="0" applyFont="1" applyBorder="1" applyAlignment="1">
      <alignment horizontal="left" vertical="center" wrapText="1"/>
    </xf>
    <xf numFmtId="0" fontId="61" fillId="0" borderId="20" xfId="0" applyFont="1" applyBorder="1" applyAlignment="1">
      <alignment horizontal="left" vertical="center" wrapText="1"/>
    </xf>
    <xf numFmtId="0" fontId="61" fillId="0" borderId="10" xfId="0" applyFont="1" applyBorder="1" applyAlignment="1">
      <alignment horizontal="center" vertical="center" wrapText="1"/>
    </xf>
    <xf numFmtId="0" fontId="66" fillId="0" borderId="14" xfId="0" applyFont="1" applyBorder="1" applyAlignment="1">
      <alignment horizontal="center" vertical="center"/>
    </xf>
    <xf numFmtId="0" fontId="66" fillId="0" borderId="21" xfId="0" applyFont="1" applyBorder="1" applyAlignment="1">
      <alignment horizontal="center" vertical="center"/>
    </xf>
    <xf numFmtId="0" fontId="66" fillId="0" borderId="17" xfId="0" applyFont="1" applyBorder="1" applyAlignment="1">
      <alignment horizontal="center" vertical="center"/>
    </xf>
    <xf numFmtId="0" fontId="0" fillId="0" borderId="10" xfId="0" applyBorder="1" applyAlignment="1">
      <alignment horizontal="center" vertical="center"/>
    </xf>
    <xf numFmtId="0" fontId="61" fillId="0" borderId="10" xfId="0" applyFont="1" applyBorder="1" applyAlignment="1">
      <alignment horizontal="left" vertical="center" wrapText="1"/>
    </xf>
    <xf numFmtId="0" fontId="65" fillId="0" borderId="14" xfId="0" applyFont="1" applyBorder="1" applyAlignment="1">
      <alignment horizontal="center" vertical="center" wrapText="1"/>
    </xf>
    <xf numFmtId="0" fontId="0" fillId="0" borderId="17" xfId="0" applyBorder="1" applyAlignment="1">
      <alignment horizontal="center" wrapText="1"/>
    </xf>
    <xf numFmtId="0" fontId="65" fillId="0" borderId="21"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4" xfId="0" applyFont="1" applyBorder="1" applyAlignment="1">
      <alignment horizontal="left" vertical="top" wrapText="1"/>
    </xf>
    <xf numFmtId="0" fontId="65" fillId="0" borderId="21" xfId="0" applyFont="1" applyBorder="1" applyAlignment="1">
      <alignment horizontal="left" vertical="top" wrapText="1"/>
    </xf>
    <xf numFmtId="0" fontId="65" fillId="0" borderId="17" xfId="0" applyFont="1" applyBorder="1" applyAlignment="1">
      <alignment horizontal="left" vertical="top" wrapText="1"/>
    </xf>
    <xf numFmtId="0" fontId="66" fillId="0" borderId="10" xfId="0" applyFont="1" applyBorder="1" applyAlignment="1">
      <alignment horizontal="center" vertical="center"/>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104775</xdr:rowOff>
    </xdr:from>
    <xdr:to>
      <xdr:col>15</xdr:col>
      <xdr:colOff>666750</xdr:colOff>
      <xdr:row>0</xdr:row>
      <xdr:rowOff>1543050</xdr:rowOff>
    </xdr:to>
    <xdr:pic>
      <xdr:nvPicPr>
        <xdr:cNvPr id="1" name="Picture 31"/>
        <xdr:cNvPicPr preferRelativeResize="1">
          <a:picLocks noChangeAspect="1"/>
        </xdr:cNvPicPr>
      </xdr:nvPicPr>
      <xdr:blipFill>
        <a:blip r:embed="rId1"/>
        <a:stretch>
          <a:fillRect/>
        </a:stretch>
      </xdr:blipFill>
      <xdr:spPr>
        <a:xfrm>
          <a:off x="20107275" y="104775"/>
          <a:ext cx="1362075" cy="1438275"/>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16</xdr:col>
      <xdr:colOff>400050</xdr:colOff>
      <xdr:row>0</xdr:row>
      <xdr:rowOff>66675</xdr:rowOff>
    </xdr:from>
    <xdr:to>
      <xdr:col>16</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14401800"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S14"/>
  <sheetViews>
    <sheetView showGridLines="0" tabSelected="1" zoomScale="80" zoomScaleNormal="80" zoomScaleSheetLayoutView="95" zoomScalePageLayoutView="54" workbookViewId="0" topLeftCell="C1">
      <selection activeCell="Q7" sqref="Q7"/>
    </sheetView>
  </sheetViews>
  <sheetFormatPr defaultColWidth="11.421875" defaultRowHeight="15"/>
  <cols>
    <col min="1" max="1" width="24.28125" style="2" customWidth="1"/>
    <col min="2" max="3" width="19.8515625" style="2" customWidth="1"/>
    <col min="4" max="4" width="17.140625" style="2" bestFit="1" customWidth="1"/>
    <col min="5" max="6" width="18.8515625" style="2" bestFit="1" customWidth="1"/>
    <col min="7" max="7" width="17.7109375" style="2" customWidth="1"/>
    <col min="8" max="8" width="26.140625" style="2" customWidth="1"/>
    <col min="9" max="9" width="18.8515625" style="2" bestFit="1" customWidth="1"/>
    <col min="10" max="10" width="17.00390625" style="2" customWidth="1"/>
    <col min="11" max="11" width="30.8515625" style="2" bestFit="1" customWidth="1"/>
    <col min="12" max="12" width="20.57421875" style="2" customWidth="1"/>
    <col min="13" max="13" width="18.421875" style="2" customWidth="1"/>
    <col min="14" max="14" width="23.421875" style="2" bestFit="1" customWidth="1"/>
    <col min="15" max="15" width="20.140625" style="2" bestFit="1" customWidth="1"/>
    <col min="16" max="16" width="18.421875" style="2" customWidth="1"/>
    <col min="17" max="68" width="11.421875" style="2" customWidth="1"/>
    <col min="69" max="70" width="0" style="2" hidden="1" customWidth="1"/>
    <col min="71" max="16384" width="11.421875" style="2" customWidth="1"/>
  </cols>
  <sheetData>
    <row r="1" spans="1:16" s="1" customFormat="1" ht="126.75" customHeight="1">
      <c r="A1" s="16"/>
      <c r="B1" s="106" t="s">
        <v>0</v>
      </c>
      <c r="C1" s="107"/>
      <c r="D1" s="107"/>
      <c r="E1" s="107"/>
      <c r="F1" s="107"/>
      <c r="G1" s="107"/>
      <c r="H1" s="107"/>
      <c r="I1" s="107"/>
      <c r="J1" s="107"/>
      <c r="K1" s="108"/>
      <c r="L1" s="109" t="s">
        <v>1</v>
      </c>
      <c r="M1" s="110"/>
      <c r="N1" s="111"/>
      <c r="O1" s="112"/>
      <c r="P1" s="112"/>
    </row>
    <row r="2" spans="1:16" s="1" customFormat="1" ht="36">
      <c r="A2" s="25" t="s">
        <v>2</v>
      </c>
      <c r="B2" s="106" t="s">
        <v>3</v>
      </c>
      <c r="C2" s="107"/>
      <c r="D2" s="107"/>
      <c r="E2" s="107"/>
      <c r="F2" s="107"/>
      <c r="G2" s="107"/>
      <c r="H2" s="107"/>
      <c r="I2" s="107"/>
      <c r="J2" s="107"/>
      <c r="K2" s="108"/>
      <c r="L2" s="25" t="s">
        <v>4</v>
      </c>
      <c r="M2" s="106" t="s">
        <v>117</v>
      </c>
      <c r="N2" s="107"/>
      <c r="O2" s="107"/>
      <c r="P2" s="107"/>
    </row>
    <row r="3" spans="1:71" s="4" customFormat="1" ht="65.25" customHeight="1">
      <c r="A3" s="10" t="s">
        <v>5</v>
      </c>
      <c r="B3" s="11" t="s">
        <v>6</v>
      </c>
      <c r="C3" s="10" t="s">
        <v>7</v>
      </c>
      <c r="D3" s="26" t="s">
        <v>8</v>
      </c>
      <c r="E3" s="10" t="s">
        <v>9</v>
      </c>
      <c r="F3" s="10" t="s">
        <v>10</v>
      </c>
      <c r="G3" s="10" t="s">
        <v>11</v>
      </c>
      <c r="H3" s="10" t="s">
        <v>12</v>
      </c>
      <c r="I3" s="10" t="s">
        <v>13</v>
      </c>
      <c r="J3" s="10" t="s">
        <v>14</v>
      </c>
      <c r="K3" s="10" t="s">
        <v>15</v>
      </c>
      <c r="L3" s="10" t="s">
        <v>16</v>
      </c>
      <c r="M3" s="10" t="s">
        <v>17</v>
      </c>
      <c r="N3" s="10" t="s">
        <v>18</v>
      </c>
      <c r="O3" s="10" t="s">
        <v>19</v>
      </c>
      <c r="P3" s="10" t="s">
        <v>20</v>
      </c>
      <c r="BQ3" s="5" t="s">
        <v>21</v>
      </c>
      <c r="BR3" s="7" t="s">
        <v>22</v>
      </c>
      <c r="BS3" s="6"/>
    </row>
    <row r="4" spans="1:70" s="3" customFormat="1" ht="90">
      <c r="A4" s="96" t="s">
        <v>23</v>
      </c>
      <c r="B4" s="43" t="s">
        <v>24</v>
      </c>
      <c r="C4" s="96" t="s">
        <v>25</v>
      </c>
      <c r="D4" s="44">
        <v>0.15</v>
      </c>
      <c r="E4" s="72">
        <f>2!D25</f>
        <v>15.3</v>
      </c>
      <c r="F4" s="72">
        <f>2!E25</f>
        <v>14.98</v>
      </c>
      <c r="G4" s="72">
        <f>2!F25</f>
        <v>24</v>
      </c>
      <c r="H4" s="72">
        <f>2!G25</f>
        <v>0</v>
      </c>
      <c r="I4" s="72">
        <f>2!H25</f>
        <v>16.68</v>
      </c>
      <c r="J4" s="72">
        <f>2!I25</f>
        <v>36.7</v>
      </c>
      <c r="K4" s="72">
        <f>2!J25</f>
        <v>15.21</v>
      </c>
      <c r="L4" s="72">
        <f>2!K25</f>
        <v>42.23</v>
      </c>
      <c r="M4" s="72">
        <f>2!L25</f>
        <v>24</v>
      </c>
      <c r="N4" s="72">
        <f>2!M25</f>
        <v>7.08</v>
      </c>
      <c r="O4" s="72">
        <f>2!N25</f>
        <v>25.28</v>
      </c>
      <c r="P4" s="27">
        <f>+(F4+I4+L4+O4)*D4</f>
        <v>14.875499999999999</v>
      </c>
      <c r="BQ4" s="5"/>
      <c r="BR4" s="7"/>
    </row>
    <row r="5" spans="1:70" s="3" customFormat="1" ht="90">
      <c r="A5" s="96" t="s">
        <v>26</v>
      </c>
      <c r="B5" s="43" t="s">
        <v>27</v>
      </c>
      <c r="C5" s="96" t="s">
        <v>25</v>
      </c>
      <c r="D5" s="44">
        <v>0.7</v>
      </c>
      <c r="E5" s="72">
        <f>2!D35</f>
        <v>22.5</v>
      </c>
      <c r="F5" s="72">
        <f>2!E35</f>
        <v>22.5</v>
      </c>
      <c r="G5" s="72">
        <f>2!F35</f>
        <v>25.83</v>
      </c>
      <c r="H5" s="72">
        <f>2!G35</f>
        <v>0</v>
      </c>
      <c r="I5" s="72">
        <f>2!H35</f>
        <v>25.83</v>
      </c>
      <c r="J5" s="72">
        <f>2!I35</f>
        <v>25.83</v>
      </c>
      <c r="K5" s="72">
        <f>2!J35</f>
        <v>0</v>
      </c>
      <c r="L5" s="72">
        <f>2!K35</f>
        <v>25.83</v>
      </c>
      <c r="M5" s="72">
        <f>2!L35</f>
        <v>25.84</v>
      </c>
      <c r="N5" s="72">
        <f>2!M35</f>
        <v>0</v>
      </c>
      <c r="O5" s="72">
        <f>2!N35</f>
        <v>24.5</v>
      </c>
      <c r="P5" s="27">
        <f>+(F5+I5+L5+O5)*D5</f>
        <v>69.062</v>
      </c>
      <c r="BQ5" s="5"/>
      <c r="BR5" s="7"/>
    </row>
    <row r="6" spans="1:71" ht="100.5" customHeight="1">
      <c r="A6" s="96" t="s">
        <v>28</v>
      </c>
      <c r="B6" s="43" t="s">
        <v>29</v>
      </c>
      <c r="C6" s="96" t="s">
        <v>25</v>
      </c>
      <c r="D6" s="44">
        <v>0.15</v>
      </c>
      <c r="E6" s="72">
        <f>2!D41</f>
        <v>25</v>
      </c>
      <c r="F6" s="72">
        <f>2!E41</f>
        <v>25</v>
      </c>
      <c r="G6" s="72">
        <f>2!F41</f>
        <v>25</v>
      </c>
      <c r="H6" s="72">
        <f>2!G41</f>
        <v>0</v>
      </c>
      <c r="I6" s="72">
        <f>2!H41</f>
        <v>25</v>
      </c>
      <c r="J6" s="72">
        <f>2!I41</f>
        <v>25</v>
      </c>
      <c r="K6" s="72">
        <f>2!J41</f>
        <v>0</v>
      </c>
      <c r="L6" s="72">
        <f>2!K41</f>
        <v>25</v>
      </c>
      <c r="M6" s="72">
        <f>2!L41</f>
        <v>25</v>
      </c>
      <c r="N6" s="72">
        <f>2!M41</f>
        <v>0</v>
      </c>
      <c r="O6" s="72">
        <f>2!N41</f>
        <v>25</v>
      </c>
      <c r="P6" s="27">
        <f>+(F6+I6+L6+O6)*D6</f>
        <v>15</v>
      </c>
      <c r="BQ6" s="5" t="s">
        <v>30</v>
      </c>
      <c r="BR6" s="7" t="s">
        <v>31</v>
      </c>
      <c r="BS6" s="6"/>
    </row>
    <row r="7" spans="1:16" ht="28.5" customHeight="1">
      <c r="A7" s="100" t="s">
        <v>32</v>
      </c>
      <c r="B7" s="101"/>
      <c r="C7" s="102"/>
      <c r="D7" s="28">
        <f>+SUM(D4:D6)</f>
        <v>1</v>
      </c>
      <c r="E7" s="103"/>
      <c r="F7" s="104"/>
      <c r="G7" s="104"/>
      <c r="H7" s="104"/>
      <c r="I7" s="104"/>
      <c r="J7" s="104"/>
      <c r="K7" s="104"/>
      <c r="L7" s="104"/>
      <c r="M7" s="104"/>
      <c r="N7" s="104"/>
      <c r="O7" s="105"/>
      <c r="P7" s="28">
        <f>SUM(P4:P6)</f>
        <v>98.9375</v>
      </c>
    </row>
    <row r="10" spans="5:6" ht="14.25">
      <c r="E10" s="81"/>
      <c r="F10" s="81"/>
    </row>
    <row r="11" spans="4:9" ht="14.25">
      <c r="D11" s="81"/>
      <c r="E11" s="81"/>
      <c r="F11" s="81"/>
      <c r="G11" s="81"/>
      <c r="I11" s="81"/>
    </row>
    <row r="14" ht="14.25">
      <c r="E14" s="81"/>
    </row>
  </sheetData>
  <sheetProtection/>
  <mergeCells count="7">
    <mergeCell ref="A7:C7"/>
    <mergeCell ref="E7:O7"/>
    <mergeCell ref="B1:K1"/>
    <mergeCell ref="L1:N1"/>
    <mergeCell ref="O1:P1"/>
    <mergeCell ref="B2:K2"/>
    <mergeCell ref="M2:P2"/>
  </mergeCells>
  <hyperlinks>
    <hyperlink ref="B5" location="'M2'!A1" display="'M2'!A1"/>
    <hyperlink ref="B4" location="'M1'!A1" display="'M1'!A1"/>
    <hyperlink ref="B6" location="'M3'!A1" display="'M3'!A1"/>
  </hyperlinks>
  <printOptions gridLines="1" horizontalCentered="1" verticalCentered="1"/>
  <pageMargins left="0.1968503937007874" right="0.1968503937007874" top="0.1968503937007874" bottom="0.1968503937007874" header="0.1968503937007874" footer="0.1968503937007874"/>
  <pageSetup orientation="landscape" paperSize="14" scale="40" r:id="rId2"/>
  <drawing r:id="rId1"/>
</worksheet>
</file>

<file path=xl/worksheets/sheet2.xml><?xml version="1.0" encoding="utf-8"?>
<worksheet xmlns="http://schemas.openxmlformats.org/spreadsheetml/2006/main" xmlns:r="http://schemas.openxmlformats.org/officeDocument/2006/relationships">
  <dimension ref="A1:X105"/>
  <sheetViews>
    <sheetView zoomScale="70" zoomScaleNormal="70" zoomScalePageLayoutView="0" workbookViewId="0" topLeftCell="A3">
      <pane xSplit="1" ySplit="1" topLeftCell="C4" activePane="bottomRight" state="frozen"/>
      <selection pane="topLeft" activeCell="A1" sqref="A1"/>
      <selection pane="topRight" activeCell="B3" sqref="B3"/>
      <selection pane="bottomLeft" activeCell="A4" sqref="A4"/>
      <selection pane="bottomRight" activeCell="N6" sqref="N6"/>
    </sheetView>
  </sheetViews>
  <sheetFormatPr defaultColWidth="11.421875" defaultRowHeight="15"/>
  <cols>
    <col min="1" max="1" width="25.140625" style="0" customWidth="1"/>
    <col min="2" max="2" width="22.28125" style="0" customWidth="1"/>
    <col min="3" max="3" width="38.140625" style="0" customWidth="1"/>
    <col min="4" max="4" width="16.421875" style="33" customWidth="1"/>
    <col min="5" max="5" width="16.421875" style="0" hidden="1" customWidth="1"/>
    <col min="6" max="6" width="16.421875" style="58" hidden="1" customWidth="1"/>
    <col min="7" max="7" width="20.421875" style="58" hidden="1" customWidth="1"/>
    <col min="8" max="8" width="21.140625" style="58" hidden="1" customWidth="1"/>
    <col min="9" max="9" width="16.421875" style="0" hidden="1" customWidth="1"/>
    <col min="10" max="10" width="20.28125" style="0" hidden="1" customWidth="1"/>
    <col min="11" max="11" width="16.421875" style="0" hidden="1" customWidth="1"/>
    <col min="12" max="12" width="16.421875" style="0" customWidth="1"/>
    <col min="13" max="13" width="19.140625" style="0" customWidth="1"/>
    <col min="14" max="14" width="19.00390625" style="0" customWidth="1"/>
    <col min="15" max="15" width="32.57421875" style="0" customWidth="1"/>
    <col min="16" max="16" width="20.8515625" style="0" customWidth="1"/>
    <col min="17" max="17" width="29.7109375" style="0" bestFit="1" customWidth="1"/>
  </cols>
  <sheetData>
    <row r="1" spans="1:17" ht="114" customHeight="1">
      <c r="A1" s="14"/>
      <c r="B1" s="112" t="s">
        <v>0</v>
      </c>
      <c r="C1" s="112"/>
      <c r="D1" s="112"/>
      <c r="E1" s="112"/>
      <c r="F1" s="112"/>
      <c r="G1" s="112"/>
      <c r="H1" s="112"/>
      <c r="I1" s="112"/>
      <c r="J1" s="112"/>
      <c r="K1" s="112"/>
      <c r="L1" s="112"/>
      <c r="M1" s="112"/>
      <c r="N1" s="117" t="s">
        <v>1</v>
      </c>
      <c r="O1" s="117"/>
      <c r="P1" s="117"/>
      <c r="Q1" s="14"/>
    </row>
    <row r="2" spans="1:17" ht="31.5">
      <c r="A2" s="15" t="s">
        <v>33</v>
      </c>
      <c r="B2" s="116" t="s">
        <v>3</v>
      </c>
      <c r="C2" s="116"/>
      <c r="D2" s="116"/>
      <c r="E2" s="116"/>
      <c r="F2" s="116"/>
      <c r="G2" s="116"/>
      <c r="H2" s="116"/>
      <c r="I2" s="116"/>
      <c r="J2" s="116"/>
      <c r="K2" s="116"/>
      <c r="L2" s="116"/>
      <c r="M2" s="116"/>
      <c r="N2" s="15" t="s">
        <v>4</v>
      </c>
      <c r="O2" s="116" t="s">
        <v>34</v>
      </c>
      <c r="P2" s="116"/>
      <c r="Q2" s="116"/>
    </row>
    <row r="3" spans="1:17" ht="134.25" customHeight="1">
      <c r="A3" s="10" t="s">
        <v>35</v>
      </c>
      <c r="B3" s="18" t="s">
        <v>36</v>
      </c>
      <c r="C3" s="18" t="s">
        <v>37</v>
      </c>
      <c r="D3" s="19" t="s">
        <v>9</v>
      </c>
      <c r="E3" s="19" t="s">
        <v>10</v>
      </c>
      <c r="F3" s="50" t="s">
        <v>11</v>
      </c>
      <c r="G3" s="50" t="s">
        <v>12</v>
      </c>
      <c r="H3" s="50" t="s">
        <v>13</v>
      </c>
      <c r="I3" s="19" t="s">
        <v>14</v>
      </c>
      <c r="J3" s="19" t="s">
        <v>15</v>
      </c>
      <c r="K3" s="19" t="s">
        <v>16</v>
      </c>
      <c r="L3" s="19" t="s">
        <v>17</v>
      </c>
      <c r="M3" s="19" t="s">
        <v>18</v>
      </c>
      <c r="N3" s="19" t="s">
        <v>19</v>
      </c>
      <c r="O3" s="17" t="s">
        <v>38</v>
      </c>
      <c r="P3" s="17" t="s">
        <v>39</v>
      </c>
      <c r="Q3" s="17" t="s">
        <v>40</v>
      </c>
    </row>
    <row r="4" spans="1:23" s="58" customFormat="1" ht="89.25" customHeight="1">
      <c r="A4" s="126" t="s">
        <v>23</v>
      </c>
      <c r="B4" s="90" t="s">
        <v>41</v>
      </c>
      <c r="C4" s="90" t="s">
        <v>42</v>
      </c>
      <c r="D4" s="53">
        <v>6.75</v>
      </c>
      <c r="E4" s="53">
        <v>6.54</v>
      </c>
      <c r="F4" s="91">
        <v>6.75</v>
      </c>
      <c r="G4" s="51"/>
      <c r="H4" s="91">
        <v>1.7</v>
      </c>
      <c r="I4" s="53">
        <v>6.75</v>
      </c>
      <c r="J4" s="91">
        <v>12.01</v>
      </c>
      <c r="K4" s="53">
        <v>12.01</v>
      </c>
      <c r="L4" s="53">
        <v>6.75</v>
      </c>
      <c r="M4" s="53"/>
      <c r="N4" s="53">
        <v>6.75</v>
      </c>
      <c r="O4" s="42" t="s">
        <v>101</v>
      </c>
      <c r="P4" s="42" t="s">
        <v>102</v>
      </c>
      <c r="Q4" s="122" t="s">
        <v>118</v>
      </c>
      <c r="R4" s="58">
        <f>D4-E4</f>
        <v>0.20999999999999996</v>
      </c>
      <c r="S4" s="92">
        <f>F4-H4</f>
        <v>5.05</v>
      </c>
      <c r="U4" s="92">
        <f>S4+R4</f>
        <v>5.26</v>
      </c>
      <c r="W4" s="92">
        <f>I4+U4</f>
        <v>12.01</v>
      </c>
    </row>
    <row r="5" spans="1:17" s="63" customFormat="1" ht="16.5" customHeight="1">
      <c r="A5" s="127"/>
      <c r="B5" s="59" t="s">
        <v>44</v>
      </c>
      <c r="C5" s="59"/>
      <c r="D5" s="59">
        <f aca="true" t="shared" si="0" ref="D5:N5">+SUM(D4:D4)</f>
        <v>6.75</v>
      </c>
      <c r="E5" s="59">
        <f t="shared" si="0"/>
        <v>6.54</v>
      </c>
      <c r="F5" s="60">
        <f t="shared" si="0"/>
        <v>6.75</v>
      </c>
      <c r="G5" s="59">
        <f t="shared" si="0"/>
        <v>0</v>
      </c>
      <c r="H5" s="61">
        <f t="shared" si="0"/>
        <v>1.7</v>
      </c>
      <c r="I5" s="59">
        <f t="shared" si="0"/>
        <v>6.75</v>
      </c>
      <c r="J5" s="61">
        <f t="shared" si="0"/>
        <v>12.01</v>
      </c>
      <c r="K5" s="59">
        <f t="shared" si="0"/>
        <v>12.01</v>
      </c>
      <c r="L5" s="59">
        <f t="shared" si="0"/>
        <v>6.75</v>
      </c>
      <c r="M5" s="59">
        <f t="shared" si="0"/>
        <v>0</v>
      </c>
      <c r="N5" s="59">
        <f t="shared" si="0"/>
        <v>6.75</v>
      </c>
      <c r="O5" s="62"/>
      <c r="P5" s="62"/>
      <c r="Q5" s="123"/>
    </row>
    <row r="6" spans="1:17" ht="90">
      <c r="A6" s="127"/>
      <c r="B6" s="30" t="s">
        <v>45</v>
      </c>
      <c r="C6" s="30" t="s">
        <v>46</v>
      </c>
      <c r="D6" s="29">
        <v>1.75</v>
      </c>
      <c r="E6" s="29">
        <v>1.75</v>
      </c>
      <c r="F6" s="53">
        <v>1.75</v>
      </c>
      <c r="G6" s="51"/>
      <c r="H6" s="53">
        <v>1.75</v>
      </c>
      <c r="I6" s="12">
        <v>1.75</v>
      </c>
      <c r="J6" s="12"/>
      <c r="K6" s="12">
        <v>1.75</v>
      </c>
      <c r="L6" s="12">
        <v>1.75</v>
      </c>
      <c r="M6" s="12"/>
      <c r="N6" s="12">
        <v>1.75</v>
      </c>
      <c r="O6" s="34" t="s">
        <v>104</v>
      </c>
      <c r="P6" s="35" t="s">
        <v>98</v>
      </c>
      <c r="Q6" s="123"/>
    </row>
    <row r="7" spans="1:17" s="63" customFormat="1" ht="15">
      <c r="A7" s="127"/>
      <c r="B7" s="59" t="s">
        <v>44</v>
      </c>
      <c r="C7" s="59"/>
      <c r="D7" s="59">
        <f aca="true" t="shared" si="1" ref="D7:N7">+SUM(D6:D6)</f>
        <v>1.75</v>
      </c>
      <c r="E7" s="59">
        <f t="shared" si="1"/>
        <v>1.75</v>
      </c>
      <c r="F7" s="59">
        <f t="shared" si="1"/>
        <v>1.75</v>
      </c>
      <c r="G7" s="59">
        <f t="shared" si="1"/>
        <v>0</v>
      </c>
      <c r="H7" s="59">
        <f t="shared" si="1"/>
        <v>1.75</v>
      </c>
      <c r="I7" s="59">
        <f t="shared" si="1"/>
        <v>1.75</v>
      </c>
      <c r="J7" s="59">
        <f t="shared" si="1"/>
        <v>0</v>
      </c>
      <c r="K7" s="59">
        <f t="shared" si="1"/>
        <v>1.75</v>
      </c>
      <c r="L7" s="59">
        <f t="shared" si="1"/>
        <v>1.75</v>
      </c>
      <c r="M7" s="59">
        <f t="shared" si="1"/>
        <v>0</v>
      </c>
      <c r="N7" s="59">
        <f t="shared" si="1"/>
        <v>1.75</v>
      </c>
      <c r="O7" s="62"/>
      <c r="P7" s="62"/>
      <c r="Q7" s="123"/>
    </row>
    <row r="8" spans="1:17" ht="15">
      <c r="A8" s="127"/>
      <c r="B8" s="118" t="s">
        <v>47</v>
      </c>
      <c r="C8" s="30" t="s">
        <v>48</v>
      </c>
      <c r="D8" s="46">
        <v>1.7</v>
      </c>
      <c r="E8" s="46">
        <v>1.7</v>
      </c>
      <c r="F8" s="53"/>
      <c r="G8" s="51"/>
      <c r="H8" s="53"/>
      <c r="I8" s="12"/>
      <c r="J8" s="12"/>
      <c r="K8" s="12"/>
      <c r="L8" s="12"/>
      <c r="M8" s="12"/>
      <c r="N8" s="12"/>
      <c r="O8" s="35"/>
      <c r="P8" s="35"/>
      <c r="Q8" s="123"/>
    </row>
    <row r="9" spans="1:17" ht="51">
      <c r="A9" s="127"/>
      <c r="B9" s="120"/>
      <c r="C9" s="30" t="s">
        <v>49</v>
      </c>
      <c r="D9" s="12"/>
      <c r="E9" s="12"/>
      <c r="F9" s="53">
        <v>6.75</v>
      </c>
      <c r="G9" s="51"/>
      <c r="H9" s="53">
        <v>6.75</v>
      </c>
      <c r="I9" s="12">
        <v>6.75</v>
      </c>
      <c r="J9" s="12"/>
      <c r="K9" s="12">
        <v>6.75</v>
      </c>
      <c r="L9" s="12">
        <v>6.75</v>
      </c>
      <c r="M9" s="12"/>
      <c r="N9" s="12">
        <v>6.75</v>
      </c>
      <c r="O9" s="35" t="s">
        <v>103</v>
      </c>
      <c r="P9" s="35" t="s">
        <v>50</v>
      </c>
      <c r="Q9" s="123"/>
    </row>
    <row r="10" spans="1:20" s="58" customFormat="1" ht="36" customHeight="1">
      <c r="A10" s="127"/>
      <c r="B10" s="121"/>
      <c r="C10" s="90" t="s">
        <v>51</v>
      </c>
      <c r="D10" s="53">
        <v>3.35</v>
      </c>
      <c r="E10" s="53">
        <v>3.24</v>
      </c>
      <c r="F10" s="51"/>
      <c r="G10" s="51"/>
      <c r="H10" s="51"/>
      <c r="I10" s="93">
        <v>1.7</v>
      </c>
      <c r="J10" s="94">
        <v>1.81</v>
      </c>
      <c r="K10" s="51">
        <v>1.81</v>
      </c>
      <c r="L10" s="51"/>
      <c r="M10" s="51"/>
      <c r="N10" s="51"/>
      <c r="O10" s="35"/>
      <c r="P10" s="42"/>
      <c r="Q10" s="123"/>
      <c r="R10" s="58">
        <f>D10-E10</f>
        <v>0.10999999999999988</v>
      </c>
      <c r="T10" s="92">
        <f>R10+I10</f>
        <v>1.8099999999999998</v>
      </c>
    </row>
    <row r="11" spans="1:17" s="63" customFormat="1" ht="16.5" customHeight="1">
      <c r="A11" s="128"/>
      <c r="B11" s="59" t="s">
        <v>44</v>
      </c>
      <c r="C11" s="59"/>
      <c r="D11" s="61">
        <f aca="true" t="shared" si="2" ref="D11:N11">+SUM(D8:D10)</f>
        <v>5.05</v>
      </c>
      <c r="E11" s="61">
        <f t="shared" si="2"/>
        <v>4.94</v>
      </c>
      <c r="F11" s="59">
        <f t="shared" si="2"/>
        <v>6.75</v>
      </c>
      <c r="G11" s="59">
        <f t="shared" si="2"/>
        <v>0</v>
      </c>
      <c r="H11" s="59">
        <f t="shared" si="2"/>
        <v>6.75</v>
      </c>
      <c r="I11" s="59">
        <f t="shared" si="2"/>
        <v>8.45</v>
      </c>
      <c r="J11" s="59">
        <f t="shared" si="2"/>
        <v>1.81</v>
      </c>
      <c r="K11" s="59">
        <f t="shared" si="2"/>
        <v>8.56</v>
      </c>
      <c r="L11" s="59">
        <f t="shared" si="2"/>
        <v>6.75</v>
      </c>
      <c r="M11" s="59">
        <f t="shared" si="2"/>
        <v>0</v>
      </c>
      <c r="N11" s="59">
        <f t="shared" si="2"/>
        <v>6.75</v>
      </c>
      <c r="O11" s="62"/>
      <c r="P11" s="62"/>
      <c r="Q11" s="123"/>
    </row>
    <row r="12" spans="1:17" ht="15">
      <c r="A12" s="128"/>
      <c r="B12" s="118" t="s">
        <v>52</v>
      </c>
      <c r="C12" s="30" t="s">
        <v>53</v>
      </c>
      <c r="D12" s="13"/>
      <c r="E12" s="13"/>
      <c r="F12" s="48"/>
      <c r="G12" s="48"/>
      <c r="H12" s="48"/>
      <c r="I12" s="82">
        <v>4</v>
      </c>
      <c r="J12" s="13"/>
      <c r="K12" s="82">
        <v>4</v>
      </c>
      <c r="L12" s="13"/>
      <c r="M12" s="13"/>
      <c r="N12" s="13"/>
      <c r="O12" s="35"/>
      <c r="P12" s="34"/>
      <c r="Q12" s="123"/>
    </row>
    <row r="13" spans="1:17" ht="25.5">
      <c r="A13" s="128"/>
      <c r="B13" s="120"/>
      <c r="C13" s="30" t="s">
        <v>54</v>
      </c>
      <c r="D13" s="13"/>
      <c r="E13" s="13"/>
      <c r="F13" s="48"/>
      <c r="G13" s="48"/>
      <c r="H13" s="48"/>
      <c r="I13" s="82">
        <v>4</v>
      </c>
      <c r="J13" s="13"/>
      <c r="K13" s="82">
        <v>4</v>
      </c>
      <c r="L13" s="13"/>
      <c r="M13" s="13"/>
      <c r="N13" s="13"/>
      <c r="O13" s="35"/>
      <c r="P13" s="34"/>
      <c r="Q13" s="123"/>
    </row>
    <row r="14" spans="1:17" ht="25.5">
      <c r="A14" s="128"/>
      <c r="B14" s="121"/>
      <c r="C14" s="30" t="s">
        <v>55</v>
      </c>
      <c r="D14" s="13"/>
      <c r="E14" s="13"/>
      <c r="F14" s="48"/>
      <c r="G14" s="48"/>
      <c r="H14" s="48"/>
      <c r="I14" s="82">
        <v>4</v>
      </c>
      <c r="J14" s="13"/>
      <c r="K14" s="82">
        <v>4</v>
      </c>
      <c r="L14" s="13"/>
      <c r="M14" s="13"/>
      <c r="N14" s="13"/>
      <c r="O14" s="35"/>
      <c r="P14" s="34"/>
      <c r="Q14" s="123"/>
    </row>
    <row r="15" spans="1:17" s="63" customFormat="1" ht="16.5" customHeight="1">
      <c r="A15" s="128"/>
      <c r="B15" s="59" t="s">
        <v>44</v>
      </c>
      <c r="C15" s="59"/>
      <c r="D15" s="59">
        <f aca="true" t="shared" si="3" ref="D15:N15">+SUM(D12:D14)</f>
        <v>0</v>
      </c>
      <c r="E15" s="59">
        <f t="shared" si="3"/>
        <v>0</v>
      </c>
      <c r="F15" s="59">
        <f t="shared" si="3"/>
        <v>0</v>
      </c>
      <c r="G15" s="59">
        <f t="shared" si="3"/>
        <v>0</v>
      </c>
      <c r="H15" s="59">
        <f t="shared" si="3"/>
        <v>0</v>
      </c>
      <c r="I15" s="61">
        <f t="shared" si="3"/>
        <v>12</v>
      </c>
      <c r="J15" s="59">
        <f t="shared" si="3"/>
        <v>0</v>
      </c>
      <c r="K15" s="61">
        <f t="shared" si="3"/>
        <v>12</v>
      </c>
      <c r="L15" s="59">
        <f t="shared" si="3"/>
        <v>0</v>
      </c>
      <c r="M15" s="59">
        <f t="shared" si="3"/>
        <v>0</v>
      </c>
      <c r="N15" s="59">
        <f t="shared" si="3"/>
        <v>0</v>
      </c>
      <c r="O15" s="62"/>
      <c r="P15" s="62"/>
      <c r="Q15" s="123"/>
    </row>
    <row r="16" spans="1:17" ht="38.25">
      <c r="A16" s="128"/>
      <c r="B16" s="30" t="s">
        <v>56</v>
      </c>
      <c r="C16" s="30" t="s">
        <v>57</v>
      </c>
      <c r="D16" s="13"/>
      <c r="E16" s="13"/>
      <c r="F16" s="48"/>
      <c r="G16" s="48"/>
      <c r="H16" s="48"/>
      <c r="I16" s="82">
        <v>6</v>
      </c>
      <c r="J16" s="13"/>
      <c r="K16" s="82">
        <v>6</v>
      </c>
      <c r="L16" s="13"/>
      <c r="M16" s="13"/>
      <c r="N16" s="13"/>
      <c r="O16" s="35"/>
      <c r="P16" s="34"/>
      <c r="Q16" s="123"/>
    </row>
    <row r="17" spans="1:17" s="63" customFormat="1" ht="16.5" customHeight="1">
      <c r="A17" s="128"/>
      <c r="B17" s="59" t="s">
        <v>44</v>
      </c>
      <c r="C17" s="59"/>
      <c r="D17" s="59">
        <f aca="true" t="shared" si="4" ref="D17:N17">+SUM(D16:D16)</f>
        <v>0</v>
      </c>
      <c r="E17" s="59">
        <f t="shared" si="4"/>
        <v>0</v>
      </c>
      <c r="F17" s="59">
        <f t="shared" si="4"/>
        <v>0</v>
      </c>
      <c r="G17" s="59">
        <f t="shared" si="4"/>
        <v>0</v>
      </c>
      <c r="H17" s="59">
        <f t="shared" si="4"/>
        <v>0</v>
      </c>
      <c r="I17" s="61">
        <f t="shared" si="4"/>
        <v>6</v>
      </c>
      <c r="J17" s="59">
        <f t="shared" si="4"/>
        <v>0</v>
      </c>
      <c r="K17" s="61">
        <f t="shared" si="4"/>
        <v>6</v>
      </c>
      <c r="L17" s="59">
        <f t="shared" si="4"/>
        <v>0</v>
      </c>
      <c r="M17" s="59">
        <f t="shared" si="4"/>
        <v>0</v>
      </c>
      <c r="N17" s="59">
        <f t="shared" si="4"/>
        <v>0</v>
      </c>
      <c r="O17" s="62"/>
      <c r="P17" s="62"/>
      <c r="Q17" s="123"/>
    </row>
    <row r="18" spans="1:17" ht="63.75">
      <c r="A18" s="128"/>
      <c r="B18" s="118" t="s">
        <v>58</v>
      </c>
      <c r="C18" s="30" t="s">
        <v>59</v>
      </c>
      <c r="D18" s="13"/>
      <c r="E18" s="13"/>
      <c r="F18" s="54">
        <v>3.5</v>
      </c>
      <c r="G18" s="49"/>
      <c r="H18" s="54">
        <v>3.5</v>
      </c>
      <c r="I18" s="45"/>
      <c r="J18" s="45"/>
      <c r="K18" s="45"/>
      <c r="L18" s="47">
        <v>3.5</v>
      </c>
      <c r="M18" s="45"/>
      <c r="N18" s="47">
        <v>3.5</v>
      </c>
      <c r="O18" s="35" t="s">
        <v>105</v>
      </c>
      <c r="P18" s="35" t="s">
        <v>107</v>
      </c>
      <c r="Q18" s="123"/>
    </row>
    <row r="19" spans="1:20" s="58" customFormat="1" ht="63.75">
      <c r="A19" s="128"/>
      <c r="B19" s="119"/>
      <c r="C19" s="90" t="s">
        <v>60</v>
      </c>
      <c r="D19" s="48"/>
      <c r="E19" s="48"/>
      <c r="F19" s="54">
        <v>3.5</v>
      </c>
      <c r="G19" s="49"/>
      <c r="H19" s="54">
        <v>2.1</v>
      </c>
      <c r="I19" s="49"/>
      <c r="J19" s="49"/>
      <c r="K19" s="49"/>
      <c r="L19" s="54">
        <v>3.5</v>
      </c>
      <c r="M19" s="54">
        <v>4.9</v>
      </c>
      <c r="N19" s="54">
        <v>4.9</v>
      </c>
      <c r="O19" s="42" t="s">
        <v>106</v>
      </c>
      <c r="P19" s="42" t="s">
        <v>43</v>
      </c>
      <c r="Q19" s="123"/>
      <c r="R19" s="92">
        <f>F19-H19</f>
        <v>1.4</v>
      </c>
      <c r="T19" s="92">
        <f>L19+R19</f>
        <v>4.9</v>
      </c>
    </row>
    <row r="20" spans="1:17" s="63" customFormat="1" ht="16.5" customHeight="1">
      <c r="A20" s="128"/>
      <c r="B20" s="59" t="s">
        <v>44</v>
      </c>
      <c r="C20" s="59"/>
      <c r="D20" s="59">
        <f aca="true" t="shared" si="5" ref="D20:N20">+SUM(D18:D19)</f>
        <v>0</v>
      </c>
      <c r="E20" s="59">
        <f t="shared" si="5"/>
        <v>0</v>
      </c>
      <c r="F20" s="61">
        <f t="shared" si="5"/>
        <v>7</v>
      </c>
      <c r="G20" s="59">
        <f t="shared" si="5"/>
        <v>0</v>
      </c>
      <c r="H20" s="61">
        <f t="shared" si="5"/>
        <v>5.6</v>
      </c>
      <c r="I20" s="59">
        <f t="shared" si="5"/>
        <v>0</v>
      </c>
      <c r="J20" s="59">
        <f t="shared" si="5"/>
        <v>0</v>
      </c>
      <c r="K20" s="59">
        <f t="shared" si="5"/>
        <v>0</v>
      </c>
      <c r="L20" s="61">
        <f t="shared" si="5"/>
        <v>7</v>
      </c>
      <c r="M20" s="61">
        <f t="shared" si="5"/>
        <v>4.9</v>
      </c>
      <c r="N20" s="61">
        <f t="shared" si="5"/>
        <v>8.4</v>
      </c>
      <c r="O20" s="62"/>
      <c r="P20" s="62"/>
      <c r="Q20" s="123"/>
    </row>
    <row r="21" spans="1:24" s="58" customFormat="1" ht="63.75">
      <c r="A21" s="128"/>
      <c r="B21" s="118" t="s">
        <v>61</v>
      </c>
      <c r="C21" s="90" t="s">
        <v>62</v>
      </c>
      <c r="D21" s="55">
        <v>1.75</v>
      </c>
      <c r="E21" s="55">
        <v>1.75</v>
      </c>
      <c r="F21" s="55">
        <v>1.75</v>
      </c>
      <c r="G21" s="48"/>
      <c r="H21" s="55">
        <v>0.88</v>
      </c>
      <c r="I21" s="55">
        <v>0.95</v>
      </c>
      <c r="J21" s="55">
        <v>1.39</v>
      </c>
      <c r="K21" s="55">
        <v>1.11</v>
      </c>
      <c r="L21" s="55">
        <v>1.75</v>
      </c>
      <c r="M21" s="55">
        <v>2.18</v>
      </c>
      <c r="N21" s="55">
        <v>1.63</v>
      </c>
      <c r="O21" s="42" t="s">
        <v>108</v>
      </c>
      <c r="P21" s="95" t="s">
        <v>99</v>
      </c>
      <c r="Q21" s="123"/>
      <c r="R21" s="58">
        <f>F21-H21</f>
        <v>0.87</v>
      </c>
      <c r="S21" s="58">
        <f>I21+R21</f>
        <v>1.8199999999999998</v>
      </c>
      <c r="V21" s="58">
        <f>J21-I21</f>
        <v>0.43999999999999995</v>
      </c>
      <c r="X21" s="58">
        <f>M21-L21</f>
        <v>0.43000000000000016</v>
      </c>
    </row>
    <row r="22" spans="1:17" ht="25.5">
      <c r="A22" s="128"/>
      <c r="B22" s="120"/>
      <c r="C22" s="30" t="s">
        <v>63</v>
      </c>
      <c r="D22" s="13"/>
      <c r="E22" s="13"/>
      <c r="F22" s="48"/>
      <c r="G22" s="48"/>
      <c r="H22" s="48"/>
      <c r="I22" s="13"/>
      <c r="J22" s="13"/>
      <c r="K22" s="13"/>
      <c r="L22" s="13"/>
      <c r="M22" s="13"/>
      <c r="N22" s="13"/>
      <c r="O22" s="8"/>
      <c r="P22" s="8"/>
      <c r="Q22" s="123"/>
    </row>
    <row r="23" spans="1:17" ht="38.25">
      <c r="A23" s="128"/>
      <c r="B23" s="121"/>
      <c r="C23" s="30" t="s">
        <v>64</v>
      </c>
      <c r="D23" s="13"/>
      <c r="E23" s="13"/>
      <c r="F23" s="48"/>
      <c r="G23" s="48"/>
      <c r="H23" s="48"/>
      <c r="I23" s="13">
        <v>0.8</v>
      </c>
      <c r="J23" s="13"/>
      <c r="K23" s="45">
        <v>0.8</v>
      </c>
      <c r="L23" s="13"/>
      <c r="M23" s="13"/>
      <c r="N23" s="13"/>
      <c r="O23" s="42"/>
      <c r="P23" s="95"/>
      <c r="Q23" s="123"/>
    </row>
    <row r="24" spans="1:17" s="63" customFormat="1" ht="16.5" customHeight="1">
      <c r="A24" s="128"/>
      <c r="B24" s="59" t="s">
        <v>44</v>
      </c>
      <c r="C24" s="59"/>
      <c r="D24" s="59">
        <f aca="true" t="shared" si="6" ref="D24:N24">+SUM(D21:D23)</f>
        <v>1.75</v>
      </c>
      <c r="E24" s="59">
        <f t="shared" si="6"/>
        <v>1.75</v>
      </c>
      <c r="F24" s="59">
        <f t="shared" si="6"/>
        <v>1.75</v>
      </c>
      <c r="G24" s="59">
        <f t="shared" si="6"/>
        <v>0</v>
      </c>
      <c r="H24" s="59">
        <f>+SUM(H21:H23)</f>
        <v>0.88</v>
      </c>
      <c r="I24" s="59">
        <f t="shared" si="6"/>
        <v>1.75</v>
      </c>
      <c r="J24" s="59">
        <f t="shared" si="6"/>
        <v>1.39</v>
      </c>
      <c r="K24" s="59">
        <f>+SUM(K21:K23)</f>
        <v>1.9100000000000001</v>
      </c>
      <c r="L24" s="59">
        <f>SUM(L21:L23)</f>
        <v>1.75</v>
      </c>
      <c r="M24" s="59">
        <f t="shared" si="6"/>
        <v>2.18</v>
      </c>
      <c r="N24" s="59">
        <f t="shared" si="6"/>
        <v>1.63</v>
      </c>
      <c r="O24" s="62"/>
      <c r="P24" s="62"/>
      <c r="Q24" s="123"/>
    </row>
    <row r="25" spans="1:17" s="67" customFormat="1" ht="16.5" customHeight="1">
      <c r="A25" s="129"/>
      <c r="B25" s="64" t="s">
        <v>32</v>
      </c>
      <c r="C25" s="64"/>
      <c r="D25" s="65">
        <f>SUM(D24,D20,D17,D15,D11,D7,D5)</f>
        <v>15.3</v>
      </c>
      <c r="E25" s="65">
        <f aca="true" t="shared" si="7" ref="E25:N25">SUM(E24,E20,E17,E15,E11,E7,E5)</f>
        <v>14.98</v>
      </c>
      <c r="F25" s="65">
        <f t="shared" si="7"/>
        <v>24</v>
      </c>
      <c r="G25" s="65">
        <f t="shared" si="7"/>
        <v>0</v>
      </c>
      <c r="H25" s="65">
        <f t="shared" si="7"/>
        <v>16.68</v>
      </c>
      <c r="I25" s="65">
        <f t="shared" si="7"/>
        <v>36.7</v>
      </c>
      <c r="J25" s="65">
        <f t="shared" si="7"/>
        <v>15.21</v>
      </c>
      <c r="K25" s="65">
        <f t="shared" si="7"/>
        <v>42.23</v>
      </c>
      <c r="L25" s="65">
        <f t="shared" si="7"/>
        <v>24</v>
      </c>
      <c r="M25" s="65">
        <f t="shared" si="7"/>
        <v>7.08</v>
      </c>
      <c r="N25" s="65">
        <f t="shared" si="7"/>
        <v>25.28</v>
      </c>
      <c r="O25" s="66"/>
      <c r="P25" s="66"/>
      <c r="Q25" s="124"/>
    </row>
    <row r="26" spans="1:17" ht="408">
      <c r="A26" s="126" t="s">
        <v>26</v>
      </c>
      <c r="B26" s="118" t="s">
        <v>65</v>
      </c>
      <c r="C26" s="30" t="s">
        <v>66</v>
      </c>
      <c r="D26" s="36">
        <v>8</v>
      </c>
      <c r="E26" s="36">
        <v>8</v>
      </c>
      <c r="F26" s="54">
        <v>9</v>
      </c>
      <c r="G26" s="48"/>
      <c r="H26" s="54">
        <v>9</v>
      </c>
      <c r="I26" s="54">
        <v>9</v>
      </c>
      <c r="J26" s="13"/>
      <c r="K26" s="54">
        <v>9</v>
      </c>
      <c r="L26" s="99">
        <v>9</v>
      </c>
      <c r="M26" s="13"/>
      <c r="N26" s="98">
        <v>9</v>
      </c>
      <c r="O26" s="42" t="s">
        <v>109</v>
      </c>
      <c r="P26" s="35" t="s">
        <v>67</v>
      </c>
      <c r="Q26" s="122" t="s">
        <v>119</v>
      </c>
    </row>
    <row r="27" spans="1:17" ht="89.25">
      <c r="A27" s="127"/>
      <c r="B27" s="120"/>
      <c r="C27" s="30" t="s">
        <v>68</v>
      </c>
      <c r="D27" s="39">
        <v>3</v>
      </c>
      <c r="E27" s="36">
        <v>3</v>
      </c>
      <c r="F27" s="56">
        <v>3</v>
      </c>
      <c r="G27" s="48"/>
      <c r="H27" s="56">
        <v>3</v>
      </c>
      <c r="I27" s="56">
        <v>3</v>
      </c>
      <c r="J27" s="13"/>
      <c r="K27" s="56">
        <v>3</v>
      </c>
      <c r="L27" s="56">
        <v>3</v>
      </c>
      <c r="M27" s="13"/>
      <c r="N27" s="56">
        <v>3</v>
      </c>
      <c r="O27" s="35" t="s">
        <v>110</v>
      </c>
      <c r="P27" s="35" t="s">
        <v>69</v>
      </c>
      <c r="Q27" s="123"/>
    </row>
    <row r="28" spans="1:17" ht="306">
      <c r="A28" s="127"/>
      <c r="B28" s="120"/>
      <c r="C28" s="30" t="s">
        <v>70</v>
      </c>
      <c r="D28" s="40">
        <v>8</v>
      </c>
      <c r="E28" s="37">
        <v>8</v>
      </c>
      <c r="F28" s="54">
        <v>9</v>
      </c>
      <c r="G28" s="48"/>
      <c r="H28" s="54">
        <v>9</v>
      </c>
      <c r="I28" s="54">
        <v>9</v>
      </c>
      <c r="J28" s="13"/>
      <c r="K28" s="54">
        <v>9</v>
      </c>
      <c r="L28" s="54">
        <v>9</v>
      </c>
      <c r="M28" s="13"/>
      <c r="N28" s="54">
        <v>9</v>
      </c>
      <c r="O28" s="35" t="s">
        <v>111</v>
      </c>
      <c r="P28" s="35" t="s">
        <v>71</v>
      </c>
      <c r="Q28" s="123"/>
    </row>
    <row r="29" spans="1:17" ht="242.25">
      <c r="A29" s="128"/>
      <c r="B29" s="130"/>
      <c r="C29" s="30" t="s">
        <v>72</v>
      </c>
      <c r="D29" s="39">
        <v>2.5</v>
      </c>
      <c r="E29" s="39">
        <v>2.5</v>
      </c>
      <c r="F29" s="54">
        <v>2.5</v>
      </c>
      <c r="G29" s="48"/>
      <c r="H29" s="54">
        <v>2.5</v>
      </c>
      <c r="I29" s="54">
        <v>2.5</v>
      </c>
      <c r="J29" s="13"/>
      <c r="K29" s="54">
        <v>2.5</v>
      </c>
      <c r="L29" s="54">
        <v>2.5</v>
      </c>
      <c r="M29" s="13"/>
      <c r="N29" s="54">
        <v>2.5</v>
      </c>
      <c r="O29" s="42" t="s">
        <v>112</v>
      </c>
      <c r="P29" s="35" t="s">
        <v>73</v>
      </c>
      <c r="Q29" s="124"/>
    </row>
    <row r="30" spans="1:17" ht="16.5" customHeight="1">
      <c r="A30" s="128"/>
      <c r="B30" s="13" t="s">
        <v>44</v>
      </c>
      <c r="C30" s="13"/>
      <c r="D30" s="41">
        <f aca="true" t="shared" si="8" ref="D30:N30">+SUM(D26:D29)</f>
        <v>21.5</v>
      </c>
      <c r="E30" s="41">
        <f t="shared" si="8"/>
        <v>21.5</v>
      </c>
      <c r="F30" s="52">
        <f t="shared" si="8"/>
        <v>23.5</v>
      </c>
      <c r="G30" s="48">
        <f t="shared" si="8"/>
        <v>0</v>
      </c>
      <c r="H30" s="52">
        <f>+SUM(H26:H29)</f>
        <v>23.5</v>
      </c>
      <c r="I30" s="52">
        <f>+SUM(I26:I29)</f>
        <v>23.5</v>
      </c>
      <c r="J30" s="13">
        <f t="shared" si="8"/>
        <v>0</v>
      </c>
      <c r="K30" s="82">
        <f>+SUM(K26:K29)</f>
        <v>23.5</v>
      </c>
      <c r="L30" s="13">
        <f t="shared" si="8"/>
        <v>23.5</v>
      </c>
      <c r="M30" s="13">
        <f t="shared" si="8"/>
        <v>0</v>
      </c>
      <c r="N30" s="13">
        <f t="shared" si="8"/>
        <v>23.5</v>
      </c>
      <c r="O30" s="8"/>
      <c r="P30" s="8"/>
      <c r="Q30" s="8"/>
    </row>
    <row r="31" spans="1:17" ht="27.75">
      <c r="A31" s="128"/>
      <c r="B31" s="118" t="s">
        <v>74</v>
      </c>
      <c r="C31" s="30" t="s">
        <v>75</v>
      </c>
      <c r="D31" s="13"/>
      <c r="E31" s="13"/>
      <c r="F31" s="48"/>
      <c r="G31" s="48"/>
      <c r="H31" s="48"/>
      <c r="I31" s="13"/>
      <c r="J31" s="13"/>
      <c r="K31" s="13"/>
      <c r="L31" s="13"/>
      <c r="M31" s="13"/>
      <c r="N31" s="13"/>
      <c r="O31" s="8"/>
      <c r="P31" s="8"/>
      <c r="Q31" s="8"/>
    </row>
    <row r="32" spans="1:17" ht="38.25">
      <c r="A32" s="128"/>
      <c r="B32" s="131"/>
      <c r="C32" s="30" t="s">
        <v>76</v>
      </c>
      <c r="D32" s="39">
        <v>1</v>
      </c>
      <c r="E32" s="39">
        <v>1</v>
      </c>
      <c r="F32" s="54">
        <v>1</v>
      </c>
      <c r="G32" s="48"/>
      <c r="H32" s="54">
        <v>1</v>
      </c>
      <c r="I32" s="47">
        <v>1</v>
      </c>
      <c r="J32" s="45"/>
      <c r="K32" s="47">
        <v>1</v>
      </c>
      <c r="L32" s="47">
        <v>1</v>
      </c>
      <c r="M32" s="45"/>
      <c r="N32" s="47">
        <v>1</v>
      </c>
      <c r="O32" s="42" t="s">
        <v>113</v>
      </c>
      <c r="P32" s="42" t="s">
        <v>100</v>
      </c>
      <c r="Q32" s="8"/>
    </row>
    <row r="33" spans="1:17" ht="38.25">
      <c r="A33" s="128"/>
      <c r="B33" s="130"/>
      <c r="C33" s="30" t="s">
        <v>77</v>
      </c>
      <c r="D33" s="13"/>
      <c r="E33" s="13"/>
      <c r="F33" s="55">
        <v>1.33</v>
      </c>
      <c r="G33" s="48"/>
      <c r="H33" s="55">
        <v>1.33</v>
      </c>
      <c r="I33" s="45">
        <v>1.33</v>
      </c>
      <c r="J33" s="45"/>
      <c r="K33" s="45">
        <v>1.33</v>
      </c>
      <c r="L33" s="45">
        <v>1.34</v>
      </c>
      <c r="M33" s="13"/>
      <c r="N33" s="13"/>
      <c r="O33" s="8"/>
      <c r="P33" s="8"/>
      <c r="Q33" s="8"/>
    </row>
    <row r="34" spans="1:17" s="63" customFormat="1" ht="16.5" customHeight="1">
      <c r="A34" s="128"/>
      <c r="B34" s="59" t="s">
        <v>44</v>
      </c>
      <c r="C34" s="59"/>
      <c r="D34" s="61">
        <f>+SUM(D31:D33)</f>
        <v>1</v>
      </c>
      <c r="E34" s="61">
        <f aca="true" t="shared" si="9" ref="E34:N34">+SUM(E31:E33)</f>
        <v>1</v>
      </c>
      <c r="F34" s="59">
        <f t="shared" si="9"/>
        <v>2.33</v>
      </c>
      <c r="G34" s="59">
        <f t="shared" si="9"/>
        <v>0</v>
      </c>
      <c r="H34" s="59">
        <f t="shared" si="9"/>
        <v>2.33</v>
      </c>
      <c r="I34" s="59">
        <f t="shared" si="9"/>
        <v>2.33</v>
      </c>
      <c r="J34" s="59">
        <f t="shared" si="9"/>
        <v>0</v>
      </c>
      <c r="K34" s="59">
        <f t="shared" si="9"/>
        <v>2.33</v>
      </c>
      <c r="L34" s="59">
        <f t="shared" si="9"/>
        <v>2.34</v>
      </c>
      <c r="M34" s="59">
        <f t="shared" si="9"/>
        <v>0</v>
      </c>
      <c r="N34" s="61">
        <f t="shared" si="9"/>
        <v>1</v>
      </c>
      <c r="O34" s="62"/>
      <c r="P34" s="62"/>
      <c r="Q34" s="62"/>
    </row>
    <row r="35" spans="1:17" s="67" customFormat="1" ht="16.5" customHeight="1">
      <c r="A35" s="129"/>
      <c r="B35" s="64" t="s">
        <v>32</v>
      </c>
      <c r="C35" s="64"/>
      <c r="D35" s="65">
        <f>SUM(D34,D30)</f>
        <v>22.5</v>
      </c>
      <c r="E35" s="65">
        <f aca="true" t="shared" si="10" ref="E35:N35">SUM(E34,E30)</f>
        <v>22.5</v>
      </c>
      <c r="F35" s="65">
        <f t="shared" si="10"/>
        <v>25.83</v>
      </c>
      <c r="G35" s="65">
        <f t="shared" si="10"/>
        <v>0</v>
      </c>
      <c r="H35" s="65">
        <f t="shared" si="10"/>
        <v>25.83</v>
      </c>
      <c r="I35" s="65">
        <f t="shared" si="10"/>
        <v>25.83</v>
      </c>
      <c r="J35" s="65">
        <f t="shared" si="10"/>
        <v>0</v>
      </c>
      <c r="K35" s="65">
        <f t="shared" si="10"/>
        <v>25.83</v>
      </c>
      <c r="L35" s="65">
        <f t="shared" si="10"/>
        <v>25.84</v>
      </c>
      <c r="M35" s="65">
        <f t="shared" si="10"/>
        <v>0</v>
      </c>
      <c r="N35" s="65">
        <f t="shared" si="10"/>
        <v>24.5</v>
      </c>
      <c r="O35" s="66"/>
      <c r="P35" s="66"/>
      <c r="Q35" s="66"/>
    </row>
    <row r="36" spans="1:17" ht="15">
      <c r="A36" s="126" t="s">
        <v>28</v>
      </c>
      <c r="B36" s="118" t="s">
        <v>78</v>
      </c>
      <c r="C36" s="30" t="s">
        <v>79</v>
      </c>
      <c r="D36" s="47">
        <v>12.5</v>
      </c>
      <c r="E36" s="47">
        <v>12.5</v>
      </c>
      <c r="F36" s="48"/>
      <c r="G36" s="48"/>
      <c r="H36" s="48"/>
      <c r="I36" s="13"/>
      <c r="J36" s="13"/>
      <c r="K36" s="13"/>
      <c r="L36" s="13"/>
      <c r="M36" s="13"/>
      <c r="N36" s="13"/>
      <c r="O36" s="38"/>
      <c r="P36" s="8"/>
      <c r="Q36" s="8"/>
    </row>
    <row r="37" spans="1:17" ht="40.5" customHeight="1">
      <c r="A37" s="128"/>
      <c r="B37" s="119"/>
      <c r="C37" s="30" t="s">
        <v>80</v>
      </c>
      <c r="D37" s="13"/>
      <c r="E37" s="13"/>
      <c r="F37" s="52">
        <v>12.5</v>
      </c>
      <c r="G37" s="48"/>
      <c r="H37" s="52">
        <v>12.5</v>
      </c>
      <c r="I37" s="47">
        <v>12.5</v>
      </c>
      <c r="J37" s="13"/>
      <c r="K37" s="47">
        <v>12.5</v>
      </c>
      <c r="L37" s="47">
        <v>12.5</v>
      </c>
      <c r="M37" s="13"/>
      <c r="N37" s="47">
        <v>12.5</v>
      </c>
      <c r="O37" s="35" t="s">
        <v>114</v>
      </c>
      <c r="P37" s="35" t="s">
        <v>81</v>
      </c>
      <c r="Q37" s="8"/>
    </row>
    <row r="38" spans="1:17" s="63" customFormat="1" ht="16.5" customHeight="1">
      <c r="A38" s="128"/>
      <c r="B38" s="59" t="s">
        <v>44</v>
      </c>
      <c r="C38" s="59"/>
      <c r="D38" s="61">
        <f aca="true" t="shared" si="11" ref="D38:N38">+SUM(D36:D37)</f>
        <v>12.5</v>
      </c>
      <c r="E38" s="61">
        <f t="shared" si="11"/>
        <v>12.5</v>
      </c>
      <c r="F38" s="61">
        <f t="shared" si="11"/>
        <v>12.5</v>
      </c>
      <c r="G38" s="59">
        <f t="shared" si="11"/>
        <v>0</v>
      </c>
      <c r="H38" s="61">
        <f t="shared" si="11"/>
        <v>12.5</v>
      </c>
      <c r="I38" s="59">
        <f t="shared" si="11"/>
        <v>12.5</v>
      </c>
      <c r="J38" s="59">
        <f t="shared" si="11"/>
        <v>0</v>
      </c>
      <c r="K38" s="59">
        <f t="shared" si="11"/>
        <v>12.5</v>
      </c>
      <c r="L38" s="61">
        <f t="shared" si="11"/>
        <v>12.5</v>
      </c>
      <c r="M38" s="59">
        <f t="shared" si="11"/>
        <v>0</v>
      </c>
      <c r="N38" s="61">
        <f t="shared" si="11"/>
        <v>12.5</v>
      </c>
      <c r="O38" s="62"/>
      <c r="P38" s="62"/>
      <c r="Q38" s="62"/>
    </row>
    <row r="39" spans="1:17" ht="127.5">
      <c r="A39" s="128"/>
      <c r="B39" s="30" t="s">
        <v>82</v>
      </c>
      <c r="C39" s="30" t="s">
        <v>83</v>
      </c>
      <c r="D39" s="39">
        <v>12.5</v>
      </c>
      <c r="E39" s="39">
        <v>12.5</v>
      </c>
      <c r="F39" s="54">
        <v>12.5</v>
      </c>
      <c r="G39" s="48"/>
      <c r="H39" s="54">
        <v>12.5</v>
      </c>
      <c r="I39" s="39">
        <v>12.5</v>
      </c>
      <c r="J39" s="13"/>
      <c r="K39" s="39">
        <v>12.5</v>
      </c>
      <c r="L39" s="39">
        <v>12.5</v>
      </c>
      <c r="M39" s="13"/>
      <c r="N39" s="39">
        <v>12.5</v>
      </c>
      <c r="O39" s="38" t="s">
        <v>116</v>
      </c>
      <c r="P39" s="38" t="s">
        <v>115</v>
      </c>
      <c r="Q39" s="8"/>
    </row>
    <row r="40" spans="1:17" s="63" customFormat="1" ht="16.5" customHeight="1">
      <c r="A40" s="128"/>
      <c r="B40" s="59" t="s">
        <v>44</v>
      </c>
      <c r="C40" s="59"/>
      <c r="D40" s="61">
        <f>+SUM(D39)</f>
        <v>12.5</v>
      </c>
      <c r="E40" s="61">
        <f>+SUM(E39)</f>
        <v>12.5</v>
      </c>
      <c r="F40" s="61">
        <f aca="true" t="shared" si="12" ref="F40:L40">+SUM(F39)</f>
        <v>12.5</v>
      </c>
      <c r="G40" s="59">
        <f t="shared" si="12"/>
        <v>0</v>
      </c>
      <c r="H40" s="61">
        <f t="shared" si="12"/>
        <v>12.5</v>
      </c>
      <c r="I40" s="59">
        <f t="shared" si="12"/>
        <v>12.5</v>
      </c>
      <c r="J40" s="59">
        <f t="shared" si="12"/>
        <v>0</v>
      </c>
      <c r="K40" s="59">
        <f t="shared" si="12"/>
        <v>12.5</v>
      </c>
      <c r="L40" s="59">
        <f t="shared" si="12"/>
        <v>12.5</v>
      </c>
      <c r="M40" s="59">
        <f>+SUM(M39)</f>
        <v>0</v>
      </c>
      <c r="N40" s="59">
        <f>+SUM(N39)</f>
        <v>12.5</v>
      </c>
      <c r="O40" s="62"/>
      <c r="P40" s="62"/>
      <c r="Q40" s="62"/>
    </row>
    <row r="41" spans="1:17" s="71" customFormat="1" ht="16.5" customHeight="1">
      <c r="A41" s="129"/>
      <c r="B41" s="68" t="s">
        <v>32</v>
      </c>
      <c r="C41" s="68"/>
      <c r="D41" s="69">
        <f>SUM(D38,D40)</f>
        <v>25</v>
      </c>
      <c r="E41" s="69">
        <f aca="true" t="shared" si="13" ref="E41:N41">SUM(E38,E40)</f>
        <v>25</v>
      </c>
      <c r="F41" s="69">
        <f t="shared" si="13"/>
        <v>25</v>
      </c>
      <c r="G41" s="69">
        <f t="shared" si="13"/>
        <v>0</v>
      </c>
      <c r="H41" s="69">
        <f t="shared" si="13"/>
        <v>25</v>
      </c>
      <c r="I41" s="69">
        <f t="shared" si="13"/>
        <v>25</v>
      </c>
      <c r="J41" s="69">
        <f t="shared" si="13"/>
        <v>0</v>
      </c>
      <c r="K41" s="69">
        <f t="shared" si="13"/>
        <v>25</v>
      </c>
      <c r="L41" s="69">
        <f t="shared" si="13"/>
        <v>25</v>
      </c>
      <c r="M41" s="69">
        <f t="shared" si="13"/>
        <v>0</v>
      </c>
      <c r="N41" s="69">
        <f t="shared" si="13"/>
        <v>25</v>
      </c>
      <c r="O41" s="70"/>
      <c r="P41" s="70"/>
      <c r="Q41" s="70"/>
    </row>
    <row r="42" spans="1:17" ht="15" hidden="1">
      <c r="A42" s="125" t="s">
        <v>84</v>
      </c>
      <c r="B42" s="113" t="s">
        <v>85</v>
      </c>
      <c r="C42" s="97" t="s">
        <v>86</v>
      </c>
      <c r="D42" s="9"/>
      <c r="E42" s="9"/>
      <c r="F42" s="57"/>
      <c r="G42" s="57"/>
      <c r="H42" s="57"/>
      <c r="I42" s="9"/>
      <c r="J42" s="9"/>
      <c r="K42" s="9"/>
      <c r="L42" s="9"/>
      <c r="M42" s="9"/>
      <c r="N42" s="9"/>
      <c r="O42" s="8"/>
      <c r="P42" s="8"/>
      <c r="Q42" s="8"/>
    </row>
    <row r="43" spans="1:17" ht="61.5" customHeight="1" hidden="1">
      <c r="A43" s="125"/>
      <c r="B43" s="114"/>
      <c r="C43" s="97" t="s">
        <v>87</v>
      </c>
      <c r="D43" s="9"/>
      <c r="E43" s="9"/>
      <c r="F43" s="57"/>
      <c r="G43" s="57"/>
      <c r="H43" s="57"/>
      <c r="I43" s="9"/>
      <c r="J43" s="9"/>
      <c r="K43" s="9"/>
      <c r="L43" s="9"/>
      <c r="M43" s="9"/>
      <c r="N43" s="9"/>
      <c r="O43" s="8"/>
      <c r="P43" s="8"/>
      <c r="Q43" s="8"/>
    </row>
    <row r="44" spans="1:17" ht="61.5" customHeight="1" hidden="1">
      <c r="A44" s="125"/>
      <c r="B44" s="114"/>
      <c r="C44" s="97" t="s">
        <v>88</v>
      </c>
      <c r="D44" s="9"/>
      <c r="E44" s="9"/>
      <c r="F44" s="57"/>
      <c r="G44" s="57"/>
      <c r="H44" s="57"/>
      <c r="I44" s="9"/>
      <c r="J44" s="9"/>
      <c r="K44" s="9"/>
      <c r="L44" s="9"/>
      <c r="M44" s="9"/>
      <c r="N44" s="9"/>
      <c r="O44" s="8"/>
      <c r="P44" s="8"/>
      <c r="Q44" s="8"/>
    </row>
    <row r="45" spans="1:17" ht="61.5" customHeight="1" hidden="1">
      <c r="A45" s="125"/>
      <c r="B45" s="114"/>
      <c r="C45" s="97" t="s">
        <v>89</v>
      </c>
      <c r="D45" s="9"/>
      <c r="E45" s="9"/>
      <c r="F45" s="57"/>
      <c r="G45" s="57"/>
      <c r="H45" s="57"/>
      <c r="I45" s="9"/>
      <c r="J45" s="9"/>
      <c r="K45" s="9"/>
      <c r="L45" s="9"/>
      <c r="M45" s="9"/>
      <c r="N45" s="9"/>
      <c r="O45" s="8"/>
      <c r="P45" s="8"/>
      <c r="Q45" s="8"/>
    </row>
    <row r="46" spans="1:17" ht="61.5" customHeight="1" hidden="1">
      <c r="A46" s="125"/>
      <c r="B46" s="114"/>
      <c r="C46" s="97" t="s">
        <v>90</v>
      </c>
      <c r="D46" s="9"/>
      <c r="E46" s="9"/>
      <c r="F46" s="57"/>
      <c r="G46" s="57"/>
      <c r="H46" s="57"/>
      <c r="I46" s="9"/>
      <c r="J46" s="9"/>
      <c r="K46" s="9"/>
      <c r="L46" s="9"/>
      <c r="M46" s="9"/>
      <c r="N46" s="9"/>
      <c r="O46" s="8"/>
      <c r="P46" s="8"/>
      <c r="Q46" s="8"/>
    </row>
    <row r="47" spans="1:17" ht="61.5" customHeight="1" hidden="1">
      <c r="A47" s="125"/>
      <c r="B47" s="114"/>
      <c r="C47" s="97" t="s">
        <v>91</v>
      </c>
      <c r="D47" s="9"/>
      <c r="E47" s="9"/>
      <c r="F47" s="57"/>
      <c r="G47" s="57"/>
      <c r="H47" s="57"/>
      <c r="I47" s="9"/>
      <c r="J47" s="9"/>
      <c r="K47" s="9"/>
      <c r="L47" s="9"/>
      <c r="M47" s="9"/>
      <c r="N47" s="9"/>
      <c r="O47" s="8"/>
      <c r="P47" s="8"/>
      <c r="Q47" s="8"/>
    </row>
    <row r="48" spans="1:17" ht="61.5" customHeight="1" hidden="1">
      <c r="A48" s="125"/>
      <c r="B48" s="114"/>
      <c r="C48" s="97" t="s">
        <v>92</v>
      </c>
      <c r="D48" s="9"/>
      <c r="E48" s="9"/>
      <c r="F48" s="57"/>
      <c r="G48" s="57"/>
      <c r="H48" s="57"/>
      <c r="I48" s="9"/>
      <c r="J48" s="9"/>
      <c r="K48" s="9"/>
      <c r="L48" s="9"/>
      <c r="M48" s="9"/>
      <c r="N48" s="9"/>
      <c r="O48" s="8"/>
      <c r="P48" s="8"/>
      <c r="Q48" s="8"/>
    </row>
    <row r="49" spans="1:17" ht="61.5" customHeight="1" hidden="1">
      <c r="A49" s="125"/>
      <c r="B49" s="115"/>
      <c r="C49" s="97" t="s">
        <v>93</v>
      </c>
      <c r="D49" s="9"/>
      <c r="E49" s="9"/>
      <c r="F49" s="57"/>
      <c r="G49" s="57"/>
      <c r="H49" s="57"/>
      <c r="I49" s="9"/>
      <c r="J49" s="9"/>
      <c r="K49" s="9"/>
      <c r="L49" s="9"/>
      <c r="M49" s="9"/>
      <c r="N49" s="9"/>
      <c r="O49" s="8"/>
      <c r="P49" s="8"/>
      <c r="Q49" s="8"/>
    </row>
    <row r="50" spans="1:17" ht="61.5" customHeight="1" hidden="1">
      <c r="A50" s="125"/>
      <c r="B50" s="113" t="s">
        <v>94</v>
      </c>
      <c r="C50" s="97" t="s">
        <v>86</v>
      </c>
      <c r="D50" s="9"/>
      <c r="E50" s="9"/>
      <c r="F50" s="57"/>
      <c r="G50" s="57"/>
      <c r="H50" s="57"/>
      <c r="I50" s="9"/>
      <c r="J50" s="9"/>
      <c r="K50" s="9"/>
      <c r="L50" s="9"/>
      <c r="M50" s="9"/>
      <c r="N50" s="9"/>
      <c r="O50" s="8"/>
      <c r="P50" s="8"/>
      <c r="Q50" s="8"/>
    </row>
    <row r="51" spans="1:17" ht="61.5" customHeight="1" hidden="1">
      <c r="A51" s="125"/>
      <c r="B51" s="114"/>
      <c r="C51" s="97" t="s">
        <v>87</v>
      </c>
      <c r="D51" s="9"/>
      <c r="E51" s="9"/>
      <c r="F51" s="57"/>
      <c r="G51" s="57"/>
      <c r="H51" s="57"/>
      <c r="I51" s="9"/>
      <c r="J51" s="9"/>
      <c r="K51" s="9"/>
      <c r="L51" s="9"/>
      <c r="M51" s="9"/>
      <c r="N51" s="9"/>
      <c r="O51" s="8"/>
      <c r="P51" s="8"/>
      <c r="Q51" s="8"/>
    </row>
    <row r="52" spans="1:17" ht="61.5" customHeight="1" hidden="1">
      <c r="A52" s="125"/>
      <c r="B52" s="114"/>
      <c r="C52" s="97" t="s">
        <v>88</v>
      </c>
      <c r="D52" s="9"/>
      <c r="E52" s="9"/>
      <c r="F52" s="57"/>
      <c r="G52" s="57"/>
      <c r="H52" s="57"/>
      <c r="I52" s="9"/>
      <c r="J52" s="9"/>
      <c r="K52" s="9"/>
      <c r="L52" s="9"/>
      <c r="M52" s="9"/>
      <c r="N52" s="9"/>
      <c r="O52" s="8"/>
      <c r="P52" s="8"/>
      <c r="Q52" s="8"/>
    </row>
    <row r="53" spans="1:17" ht="61.5" customHeight="1" hidden="1">
      <c r="A53" s="125"/>
      <c r="B53" s="114"/>
      <c r="C53" s="97" t="s">
        <v>89</v>
      </c>
      <c r="D53" s="9"/>
      <c r="E53" s="9"/>
      <c r="F53" s="57"/>
      <c r="G53" s="57"/>
      <c r="H53" s="57"/>
      <c r="I53" s="9"/>
      <c r="J53" s="9"/>
      <c r="K53" s="9"/>
      <c r="L53" s="9"/>
      <c r="M53" s="9"/>
      <c r="N53" s="9"/>
      <c r="O53" s="8"/>
      <c r="P53" s="8"/>
      <c r="Q53" s="8"/>
    </row>
    <row r="54" spans="1:17" ht="61.5" customHeight="1" hidden="1">
      <c r="A54" s="125"/>
      <c r="B54" s="114"/>
      <c r="C54" s="97" t="s">
        <v>90</v>
      </c>
      <c r="D54" s="9"/>
      <c r="E54" s="9"/>
      <c r="F54" s="57"/>
      <c r="G54" s="57"/>
      <c r="H54" s="57"/>
      <c r="I54" s="9"/>
      <c r="J54" s="9"/>
      <c r="K54" s="9"/>
      <c r="L54" s="9"/>
      <c r="M54" s="9"/>
      <c r="N54" s="9"/>
      <c r="O54" s="8"/>
      <c r="P54" s="8"/>
      <c r="Q54" s="8"/>
    </row>
    <row r="55" spans="1:17" ht="61.5" customHeight="1" hidden="1">
      <c r="A55" s="125"/>
      <c r="B55" s="114"/>
      <c r="C55" s="97" t="s">
        <v>91</v>
      </c>
      <c r="D55" s="9"/>
      <c r="E55" s="9"/>
      <c r="F55" s="57"/>
      <c r="G55" s="57"/>
      <c r="H55" s="57"/>
      <c r="I55" s="9"/>
      <c r="J55" s="9"/>
      <c r="K55" s="9"/>
      <c r="L55" s="9"/>
      <c r="M55" s="9"/>
      <c r="N55" s="9"/>
      <c r="O55" s="8"/>
      <c r="P55" s="8"/>
      <c r="Q55" s="8"/>
    </row>
    <row r="56" spans="1:17" ht="61.5" customHeight="1" hidden="1">
      <c r="A56" s="125"/>
      <c r="B56" s="114"/>
      <c r="C56" s="97" t="s">
        <v>92</v>
      </c>
      <c r="D56" s="9"/>
      <c r="E56" s="9"/>
      <c r="F56" s="57"/>
      <c r="G56" s="57"/>
      <c r="H56" s="57"/>
      <c r="I56" s="9"/>
      <c r="J56" s="9"/>
      <c r="K56" s="9"/>
      <c r="L56" s="9"/>
      <c r="M56" s="9"/>
      <c r="N56" s="9"/>
      <c r="O56" s="8"/>
      <c r="P56" s="8"/>
      <c r="Q56" s="8"/>
    </row>
    <row r="57" spans="1:17" ht="61.5" customHeight="1" hidden="1">
      <c r="A57" s="125"/>
      <c r="B57" s="114"/>
      <c r="C57" s="97" t="s">
        <v>93</v>
      </c>
      <c r="D57" s="9"/>
      <c r="E57" s="9"/>
      <c r="F57" s="57"/>
      <c r="G57" s="57"/>
      <c r="H57" s="57"/>
      <c r="I57" s="9"/>
      <c r="J57" s="9"/>
      <c r="K57" s="9"/>
      <c r="L57" s="9"/>
      <c r="M57" s="9"/>
      <c r="N57" s="9"/>
      <c r="O57" s="8"/>
      <c r="P57" s="8"/>
      <c r="Q57" s="8"/>
    </row>
    <row r="58" spans="1:17" ht="61.5" customHeight="1" hidden="1">
      <c r="A58" s="125"/>
      <c r="B58" s="115"/>
      <c r="C58" s="97"/>
      <c r="D58" s="9"/>
      <c r="E58" s="9"/>
      <c r="F58" s="57"/>
      <c r="G58" s="57"/>
      <c r="H58" s="57"/>
      <c r="I58" s="9"/>
      <c r="J58" s="9"/>
      <c r="K58" s="9"/>
      <c r="L58" s="9"/>
      <c r="M58" s="9"/>
      <c r="N58" s="9"/>
      <c r="O58" s="8"/>
      <c r="P58" s="8"/>
      <c r="Q58" s="8"/>
    </row>
    <row r="59" spans="1:17" ht="61.5" customHeight="1" hidden="1">
      <c r="A59" s="125"/>
      <c r="B59" s="113" t="s">
        <v>95</v>
      </c>
      <c r="C59" s="97" t="s">
        <v>86</v>
      </c>
      <c r="D59" s="9"/>
      <c r="E59" s="9"/>
      <c r="F59" s="57"/>
      <c r="G59" s="57"/>
      <c r="H59" s="57"/>
      <c r="I59" s="9"/>
      <c r="J59" s="9"/>
      <c r="K59" s="9"/>
      <c r="L59" s="9"/>
      <c r="M59" s="9"/>
      <c r="N59" s="9"/>
      <c r="O59" s="8"/>
      <c r="P59" s="8"/>
      <c r="Q59" s="8"/>
    </row>
    <row r="60" spans="1:17" ht="61.5" customHeight="1" hidden="1">
      <c r="A60" s="125"/>
      <c r="B60" s="114"/>
      <c r="C60" s="97" t="s">
        <v>87</v>
      </c>
      <c r="D60" s="9"/>
      <c r="E60" s="9"/>
      <c r="F60" s="57"/>
      <c r="G60" s="57"/>
      <c r="H60" s="57"/>
      <c r="I60" s="9"/>
      <c r="J60" s="9"/>
      <c r="K60" s="9"/>
      <c r="L60" s="9"/>
      <c r="M60" s="9"/>
      <c r="N60" s="9"/>
      <c r="O60" s="8"/>
      <c r="P60" s="8"/>
      <c r="Q60" s="8"/>
    </row>
    <row r="61" spans="1:17" ht="61.5" customHeight="1" hidden="1">
      <c r="A61" s="125"/>
      <c r="B61" s="114"/>
      <c r="C61" s="97" t="s">
        <v>88</v>
      </c>
      <c r="D61" s="9"/>
      <c r="E61" s="9"/>
      <c r="F61" s="57"/>
      <c r="G61" s="57"/>
      <c r="H61" s="57"/>
      <c r="I61" s="9"/>
      <c r="J61" s="9"/>
      <c r="K61" s="9"/>
      <c r="L61" s="9"/>
      <c r="M61" s="9"/>
      <c r="N61" s="9"/>
      <c r="O61" s="8"/>
      <c r="P61" s="8"/>
      <c r="Q61" s="8"/>
    </row>
    <row r="62" spans="1:17" ht="61.5" customHeight="1" hidden="1">
      <c r="A62" s="125"/>
      <c r="B62" s="114"/>
      <c r="C62" s="97" t="s">
        <v>89</v>
      </c>
      <c r="D62" s="9"/>
      <c r="E62" s="9"/>
      <c r="F62" s="57"/>
      <c r="G62" s="57"/>
      <c r="H62" s="57"/>
      <c r="I62" s="9"/>
      <c r="J62" s="9"/>
      <c r="K62" s="9"/>
      <c r="L62" s="9"/>
      <c r="M62" s="9"/>
      <c r="N62" s="9"/>
      <c r="O62" s="8"/>
      <c r="P62" s="8"/>
      <c r="Q62" s="8"/>
    </row>
    <row r="63" spans="1:17" ht="61.5" customHeight="1" hidden="1">
      <c r="A63" s="125"/>
      <c r="B63" s="114"/>
      <c r="C63" s="97" t="s">
        <v>90</v>
      </c>
      <c r="D63" s="9"/>
      <c r="E63" s="9"/>
      <c r="F63" s="57"/>
      <c r="G63" s="57"/>
      <c r="H63" s="57"/>
      <c r="I63" s="9"/>
      <c r="J63" s="9"/>
      <c r="K63" s="9"/>
      <c r="L63" s="9"/>
      <c r="M63" s="9"/>
      <c r="N63" s="9"/>
      <c r="O63" s="8"/>
      <c r="P63" s="8"/>
      <c r="Q63" s="8"/>
    </row>
    <row r="64" spans="1:17" ht="61.5" customHeight="1" hidden="1">
      <c r="A64" s="125"/>
      <c r="B64" s="114"/>
      <c r="C64" s="97" t="s">
        <v>91</v>
      </c>
      <c r="D64" s="9"/>
      <c r="E64" s="9"/>
      <c r="F64" s="57"/>
      <c r="G64" s="57"/>
      <c r="H64" s="57"/>
      <c r="I64" s="9"/>
      <c r="J64" s="9"/>
      <c r="K64" s="9"/>
      <c r="L64" s="9"/>
      <c r="M64" s="9"/>
      <c r="N64" s="9"/>
      <c r="O64" s="8"/>
      <c r="P64" s="8"/>
      <c r="Q64" s="8"/>
    </row>
    <row r="65" spans="1:17" ht="61.5" customHeight="1" hidden="1">
      <c r="A65" s="125"/>
      <c r="B65" s="114"/>
      <c r="C65" s="97" t="s">
        <v>92</v>
      </c>
      <c r="D65" s="9"/>
      <c r="E65" s="9"/>
      <c r="F65" s="57"/>
      <c r="G65" s="57"/>
      <c r="H65" s="57"/>
      <c r="I65" s="9"/>
      <c r="J65" s="9"/>
      <c r="K65" s="9"/>
      <c r="L65" s="9"/>
      <c r="M65" s="9"/>
      <c r="N65" s="9"/>
      <c r="O65" s="8"/>
      <c r="P65" s="8"/>
      <c r="Q65" s="8"/>
    </row>
    <row r="66" spans="1:17" ht="61.5" customHeight="1" hidden="1">
      <c r="A66" s="125"/>
      <c r="B66" s="114"/>
      <c r="C66" s="97" t="s">
        <v>93</v>
      </c>
      <c r="D66" s="9"/>
      <c r="E66" s="9"/>
      <c r="F66" s="57"/>
      <c r="G66" s="57"/>
      <c r="H66" s="57"/>
      <c r="I66" s="9"/>
      <c r="J66" s="9"/>
      <c r="K66" s="9"/>
      <c r="L66" s="9"/>
      <c r="M66" s="9"/>
      <c r="N66" s="9"/>
      <c r="O66" s="8"/>
      <c r="P66" s="8"/>
      <c r="Q66" s="8"/>
    </row>
    <row r="67" spans="1:17" ht="61.5" customHeight="1" hidden="1">
      <c r="A67" s="125"/>
      <c r="B67" s="114"/>
      <c r="C67" s="97"/>
      <c r="D67" s="9"/>
      <c r="E67" s="9"/>
      <c r="F67" s="57"/>
      <c r="G67" s="57"/>
      <c r="H67" s="57"/>
      <c r="I67" s="9"/>
      <c r="J67" s="9"/>
      <c r="K67" s="9"/>
      <c r="L67" s="9"/>
      <c r="M67" s="9"/>
      <c r="N67" s="9"/>
      <c r="O67" s="8"/>
      <c r="P67" s="8"/>
      <c r="Q67" s="8"/>
    </row>
    <row r="68" spans="1:17" ht="15" hidden="1">
      <c r="A68" s="97"/>
      <c r="B68" s="13" t="s">
        <v>44</v>
      </c>
      <c r="C68" s="13"/>
      <c r="D68" s="13">
        <f>SUM(D42:D67)</f>
        <v>0</v>
      </c>
      <c r="E68" s="13"/>
      <c r="F68" s="48"/>
      <c r="G68" s="48"/>
      <c r="H68" s="48"/>
      <c r="I68" s="13"/>
      <c r="J68" s="13"/>
      <c r="K68" s="13"/>
      <c r="L68" s="13"/>
      <c r="M68" s="13">
        <f>SUM(M42:M67)</f>
        <v>0</v>
      </c>
      <c r="N68" s="13">
        <f>SUM(N42:N67)</f>
        <v>0</v>
      </c>
      <c r="O68" s="8"/>
      <c r="P68" s="8"/>
      <c r="Q68" s="8"/>
    </row>
    <row r="69" spans="1:17" ht="61.5" customHeight="1" hidden="1">
      <c r="A69" s="24" t="s">
        <v>96</v>
      </c>
      <c r="B69" s="113" t="s">
        <v>85</v>
      </c>
      <c r="C69" s="97"/>
      <c r="D69" s="9"/>
      <c r="E69" s="9"/>
      <c r="F69" s="57"/>
      <c r="G69" s="57"/>
      <c r="H69" s="57"/>
      <c r="I69" s="9"/>
      <c r="J69" s="9"/>
      <c r="K69" s="9"/>
      <c r="L69" s="9"/>
      <c r="M69" s="9"/>
      <c r="N69" s="9"/>
      <c r="O69" s="8"/>
      <c r="P69" s="8"/>
      <c r="Q69" s="8"/>
    </row>
    <row r="70" spans="1:17" ht="61.5" customHeight="1" hidden="1">
      <c r="A70" s="24"/>
      <c r="B70" s="114"/>
      <c r="C70" s="97"/>
      <c r="D70" s="9"/>
      <c r="E70" s="9"/>
      <c r="F70" s="57"/>
      <c r="G70" s="57"/>
      <c r="H70" s="57"/>
      <c r="I70" s="9"/>
      <c r="J70" s="9"/>
      <c r="K70" s="9"/>
      <c r="L70" s="9"/>
      <c r="M70" s="9"/>
      <c r="N70" s="9"/>
      <c r="O70" s="8"/>
      <c r="P70" s="8"/>
      <c r="Q70" s="8"/>
    </row>
    <row r="71" spans="1:17" ht="61.5" customHeight="1" hidden="1">
      <c r="A71" s="24"/>
      <c r="B71" s="114"/>
      <c r="C71" s="97"/>
      <c r="D71" s="9"/>
      <c r="E71" s="9"/>
      <c r="F71" s="57"/>
      <c r="G71" s="57"/>
      <c r="H71" s="57"/>
      <c r="I71" s="9"/>
      <c r="J71" s="9"/>
      <c r="K71" s="9"/>
      <c r="L71" s="9"/>
      <c r="M71" s="9"/>
      <c r="N71" s="9"/>
      <c r="O71" s="8"/>
      <c r="P71" s="8"/>
      <c r="Q71" s="8"/>
    </row>
    <row r="72" spans="1:17" ht="61.5" customHeight="1" hidden="1">
      <c r="A72" s="24"/>
      <c r="B72" s="114"/>
      <c r="C72" s="97"/>
      <c r="D72" s="9"/>
      <c r="E72" s="9"/>
      <c r="F72" s="57"/>
      <c r="G72" s="57"/>
      <c r="H72" s="57"/>
      <c r="I72" s="9"/>
      <c r="J72" s="9"/>
      <c r="K72" s="9"/>
      <c r="L72" s="9"/>
      <c r="M72" s="9"/>
      <c r="N72" s="9"/>
      <c r="O72" s="8"/>
      <c r="P72" s="8"/>
      <c r="Q72" s="8"/>
    </row>
    <row r="73" spans="1:17" ht="61.5" customHeight="1" hidden="1">
      <c r="A73" s="24"/>
      <c r="B73" s="114"/>
      <c r="C73" s="97"/>
      <c r="D73" s="9"/>
      <c r="E73" s="9"/>
      <c r="F73" s="57"/>
      <c r="G73" s="57"/>
      <c r="H73" s="57"/>
      <c r="I73" s="9"/>
      <c r="J73" s="9"/>
      <c r="K73" s="9"/>
      <c r="L73" s="9"/>
      <c r="M73" s="9"/>
      <c r="N73" s="9"/>
      <c r="O73" s="8"/>
      <c r="P73" s="8"/>
      <c r="Q73" s="8"/>
    </row>
    <row r="74" spans="1:17" ht="61.5" customHeight="1" hidden="1">
      <c r="A74" s="24"/>
      <c r="B74" s="114"/>
      <c r="C74" s="97"/>
      <c r="D74" s="9"/>
      <c r="E74" s="9"/>
      <c r="F74" s="57"/>
      <c r="G74" s="57"/>
      <c r="H74" s="57"/>
      <c r="I74" s="9"/>
      <c r="J74" s="9"/>
      <c r="K74" s="9"/>
      <c r="L74" s="9"/>
      <c r="M74" s="9"/>
      <c r="N74" s="9"/>
      <c r="O74" s="8"/>
      <c r="P74" s="8"/>
      <c r="Q74" s="8"/>
    </row>
    <row r="75" spans="1:17" ht="61.5" customHeight="1" hidden="1">
      <c r="A75" s="24"/>
      <c r="B75" s="114"/>
      <c r="C75" s="97"/>
      <c r="D75" s="9"/>
      <c r="E75" s="9"/>
      <c r="F75" s="57"/>
      <c r="G75" s="57"/>
      <c r="H75" s="57"/>
      <c r="I75" s="9"/>
      <c r="J75" s="9"/>
      <c r="K75" s="9"/>
      <c r="L75" s="9"/>
      <c r="M75" s="9"/>
      <c r="N75" s="9"/>
      <c r="O75" s="8"/>
      <c r="P75" s="8"/>
      <c r="Q75" s="8"/>
    </row>
    <row r="76" spans="1:17" ht="61.5" customHeight="1" hidden="1">
      <c r="A76" s="24"/>
      <c r="B76" s="114"/>
      <c r="C76" s="97"/>
      <c r="D76" s="9"/>
      <c r="E76" s="9"/>
      <c r="F76" s="57"/>
      <c r="G76" s="57"/>
      <c r="H76" s="57"/>
      <c r="I76" s="9"/>
      <c r="J76" s="9"/>
      <c r="K76" s="9"/>
      <c r="L76" s="9"/>
      <c r="M76" s="9"/>
      <c r="N76" s="9"/>
      <c r="O76" s="8"/>
      <c r="P76" s="8"/>
      <c r="Q76" s="8"/>
    </row>
    <row r="77" spans="1:17" ht="61.5" customHeight="1" hidden="1">
      <c r="A77" s="24"/>
      <c r="B77" s="114"/>
      <c r="C77" s="97"/>
      <c r="D77" s="9"/>
      <c r="E77" s="9"/>
      <c r="F77" s="57"/>
      <c r="G77" s="57"/>
      <c r="H77" s="57"/>
      <c r="I77" s="9"/>
      <c r="J77" s="9"/>
      <c r="K77" s="9"/>
      <c r="L77" s="9"/>
      <c r="M77" s="9"/>
      <c r="N77" s="9"/>
      <c r="O77" s="8"/>
      <c r="P77" s="8"/>
      <c r="Q77" s="8"/>
    </row>
    <row r="78" spans="1:17" ht="61.5" customHeight="1" hidden="1">
      <c r="A78" s="24"/>
      <c r="B78" s="114"/>
      <c r="C78" s="97"/>
      <c r="D78" s="9"/>
      <c r="E78" s="9"/>
      <c r="F78" s="57"/>
      <c r="G78" s="57"/>
      <c r="H78" s="57"/>
      <c r="I78" s="9"/>
      <c r="J78" s="9"/>
      <c r="K78" s="9"/>
      <c r="L78" s="9"/>
      <c r="M78" s="9"/>
      <c r="N78" s="9"/>
      <c r="O78" s="8"/>
      <c r="P78" s="8"/>
      <c r="Q78" s="8"/>
    </row>
    <row r="79" spans="1:17" ht="61.5" customHeight="1" hidden="1">
      <c r="A79" s="24"/>
      <c r="B79" s="115"/>
      <c r="C79" s="97"/>
      <c r="D79" s="9"/>
      <c r="E79" s="9"/>
      <c r="F79" s="57"/>
      <c r="G79" s="57"/>
      <c r="H79" s="57"/>
      <c r="I79" s="9"/>
      <c r="J79" s="9"/>
      <c r="K79" s="9"/>
      <c r="L79" s="9"/>
      <c r="M79" s="9"/>
      <c r="N79" s="9"/>
      <c r="O79" s="8"/>
      <c r="P79" s="8"/>
      <c r="Q79" s="8"/>
    </row>
    <row r="80" spans="1:17" ht="61.5" customHeight="1" hidden="1">
      <c r="A80" s="24"/>
      <c r="B80" s="113" t="s">
        <v>94</v>
      </c>
      <c r="C80" s="97"/>
      <c r="D80" s="9"/>
      <c r="E80" s="9"/>
      <c r="F80" s="57"/>
      <c r="G80" s="57"/>
      <c r="H80" s="57"/>
      <c r="I80" s="9"/>
      <c r="J80" s="9"/>
      <c r="K80" s="9"/>
      <c r="L80" s="9"/>
      <c r="M80" s="9"/>
      <c r="N80" s="9"/>
      <c r="O80" s="8"/>
      <c r="P80" s="8"/>
      <c r="Q80" s="8"/>
    </row>
    <row r="81" spans="1:17" ht="61.5" customHeight="1" hidden="1">
      <c r="A81" s="24"/>
      <c r="B81" s="114"/>
      <c r="C81" s="97"/>
      <c r="D81" s="9"/>
      <c r="E81" s="9"/>
      <c r="F81" s="57"/>
      <c r="G81" s="57"/>
      <c r="H81" s="57"/>
      <c r="I81" s="9"/>
      <c r="J81" s="9"/>
      <c r="K81" s="9"/>
      <c r="L81" s="9"/>
      <c r="M81" s="9"/>
      <c r="N81" s="9"/>
      <c r="O81" s="8"/>
      <c r="P81" s="8"/>
      <c r="Q81" s="8"/>
    </row>
    <row r="82" spans="1:17" ht="61.5" customHeight="1" hidden="1">
      <c r="A82" s="24"/>
      <c r="B82" s="114"/>
      <c r="C82" s="97"/>
      <c r="D82" s="9"/>
      <c r="E82" s="9"/>
      <c r="F82" s="57"/>
      <c r="G82" s="57"/>
      <c r="H82" s="57"/>
      <c r="I82" s="9"/>
      <c r="J82" s="9"/>
      <c r="K82" s="9"/>
      <c r="L82" s="9"/>
      <c r="M82" s="9"/>
      <c r="N82" s="9"/>
      <c r="O82" s="8"/>
      <c r="P82" s="8"/>
      <c r="Q82" s="8"/>
    </row>
    <row r="83" spans="1:17" ht="61.5" customHeight="1" hidden="1">
      <c r="A83" s="24"/>
      <c r="B83" s="114"/>
      <c r="C83" s="97"/>
      <c r="D83" s="9"/>
      <c r="E83" s="9"/>
      <c r="F83" s="57"/>
      <c r="G83" s="57"/>
      <c r="H83" s="57"/>
      <c r="I83" s="9"/>
      <c r="J83" s="9"/>
      <c r="K83" s="9"/>
      <c r="L83" s="9"/>
      <c r="M83" s="9"/>
      <c r="N83" s="9"/>
      <c r="O83" s="8"/>
      <c r="P83" s="8"/>
      <c r="Q83" s="8"/>
    </row>
    <row r="84" spans="1:17" ht="61.5" customHeight="1" hidden="1">
      <c r="A84" s="24"/>
      <c r="B84" s="114"/>
      <c r="C84" s="97"/>
      <c r="D84" s="9"/>
      <c r="E84" s="9"/>
      <c r="F84" s="57"/>
      <c r="G84" s="57"/>
      <c r="H84" s="57"/>
      <c r="I84" s="9"/>
      <c r="J84" s="9"/>
      <c r="K84" s="9"/>
      <c r="L84" s="9"/>
      <c r="M84" s="9"/>
      <c r="N84" s="9"/>
      <c r="O84" s="8"/>
      <c r="P84" s="8"/>
      <c r="Q84" s="8"/>
    </row>
    <row r="85" spans="1:17" ht="61.5" customHeight="1" hidden="1">
      <c r="A85" s="24"/>
      <c r="B85" s="114"/>
      <c r="C85" s="97"/>
      <c r="D85" s="9"/>
      <c r="E85" s="9"/>
      <c r="F85" s="57"/>
      <c r="G85" s="57"/>
      <c r="H85" s="57"/>
      <c r="I85" s="9"/>
      <c r="J85" s="9"/>
      <c r="K85" s="9"/>
      <c r="L85" s="9"/>
      <c r="M85" s="9"/>
      <c r="N85" s="9"/>
      <c r="O85" s="8"/>
      <c r="P85" s="8"/>
      <c r="Q85" s="8"/>
    </row>
    <row r="86" spans="1:17" ht="61.5" customHeight="1" hidden="1">
      <c r="A86" s="24"/>
      <c r="B86" s="114"/>
      <c r="C86" s="97"/>
      <c r="D86" s="9"/>
      <c r="E86" s="9"/>
      <c r="F86" s="57"/>
      <c r="G86" s="57"/>
      <c r="H86" s="57"/>
      <c r="I86" s="9"/>
      <c r="J86" s="9"/>
      <c r="K86" s="9"/>
      <c r="L86" s="9"/>
      <c r="M86" s="9"/>
      <c r="N86" s="9"/>
      <c r="O86" s="8"/>
      <c r="P86" s="8"/>
      <c r="Q86" s="8"/>
    </row>
    <row r="87" spans="1:17" ht="61.5" customHeight="1" hidden="1">
      <c r="A87" s="24"/>
      <c r="B87" s="114"/>
      <c r="C87" s="97"/>
      <c r="D87" s="9"/>
      <c r="E87" s="9"/>
      <c r="F87" s="57"/>
      <c r="G87" s="57"/>
      <c r="H87" s="57"/>
      <c r="I87" s="9"/>
      <c r="J87" s="9"/>
      <c r="K87" s="9"/>
      <c r="L87" s="9"/>
      <c r="M87" s="9"/>
      <c r="N87" s="9"/>
      <c r="O87" s="8"/>
      <c r="P87" s="8"/>
      <c r="Q87" s="8"/>
    </row>
    <row r="88" spans="1:17" ht="61.5" customHeight="1" hidden="1">
      <c r="A88" s="24"/>
      <c r="B88" s="114"/>
      <c r="C88" s="97"/>
      <c r="D88" s="9"/>
      <c r="E88" s="9"/>
      <c r="F88" s="57"/>
      <c r="G88" s="57"/>
      <c r="H88" s="57"/>
      <c r="I88" s="9"/>
      <c r="J88" s="9"/>
      <c r="K88" s="9"/>
      <c r="L88" s="9"/>
      <c r="M88" s="9"/>
      <c r="N88" s="9"/>
      <c r="O88" s="8"/>
      <c r="P88" s="8"/>
      <c r="Q88" s="8"/>
    </row>
    <row r="89" spans="1:17" ht="61.5" customHeight="1" hidden="1">
      <c r="A89" s="24"/>
      <c r="B89" s="114"/>
      <c r="C89" s="97"/>
      <c r="D89" s="9"/>
      <c r="E89" s="9"/>
      <c r="F89" s="57"/>
      <c r="G89" s="57"/>
      <c r="H89" s="57"/>
      <c r="I89" s="9"/>
      <c r="J89" s="9"/>
      <c r="K89" s="9"/>
      <c r="L89" s="9"/>
      <c r="M89" s="9"/>
      <c r="N89" s="9"/>
      <c r="O89" s="8"/>
      <c r="P89" s="8"/>
      <c r="Q89" s="8"/>
    </row>
    <row r="90" spans="1:17" ht="61.5" customHeight="1" hidden="1">
      <c r="A90" s="24"/>
      <c r="B90" s="114"/>
      <c r="C90" s="97"/>
      <c r="D90" s="9"/>
      <c r="E90" s="9"/>
      <c r="F90" s="57"/>
      <c r="G90" s="57"/>
      <c r="H90" s="57"/>
      <c r="I90" s="9"/>
      <c r="J90" s="9"/>
      <c r="K90" s="9"/>
      <c r="L90" s="9"/>
      <c r="M90" s="9"/>
      <c r="N90" s="9"/>
      <c r="O90" s="8"/>
      <c r="P90" s="8"/>
      <c r="Q90" s="8"/>
    </row>
    <row r="91" spans="1:17" ht="61.5" customHeight="1" hidden="1">
      <c r="A91" s="24"/>
      <c r="B91" s="114"/>
      <c r="C91" s="97"/>
      <c r="D91" s="9"/>
      <c r="E91" s="9"/>
      <c r="F91" s="57"/>
      <c r="G91" s="57"/>
      <c r="H91" s="57"/>
      <c r="I91" s="9"/>
      <c r="J91" s="9"/>
      <c r="K91" s="9"/>
      <c r="L91" s="9"/>
      <c r="M91" s="9"/>
      <c r="N91" s="9"/>
      <c r="O91" s="8"/>
      <c r="P91" s="8"/>
      <c r="Q91" s="8"/>
    </row>
    <row r="92" spans="1:17" ht="61.5" customHeight="1" hidden="1">
      <c r="A92" s="24"/>
      <c r="B92" s="114"/>
      <c r="C92" s="97"/>
      <c r="D92" s="9"/>
      <c r="E92" s="9"/>
      <c r="F92" s="57"/>
      <c r="G92" s="57"/>
      <c r="H92" s="57"/>
      <c r="I92" s="9"/>
      <c r="J92" s="9"/>
      <c r="K92" s="9"/>
      <c r="L92" s="9"/>
      <c r="M92" s="9"/>
      <c r="N92" s="9"/>
      <c r="O92" s="8"/>
      <c r="P92" s="8"/>
      <c r="Q92" s="8"/>
    </row>
    <row r="93" spans="1:17" ht="61.5" customHeight="1" hidden="1">
      <c r="A93" s="24"/>
      <c r="B93" s="114"/>
      <c r="C93" s="97"/>
      <c r="D93" s="9"/>
      <c r="E93" s="9"/>
      <c r="F93" s="57"/>
      <c r="G93" s="57"/>
      <c r="H93" s="57"/>
      <c r="I93" s="9"/>
      <c r="J93" s="9"/>
      <c r="K93" s="9"/>
      <c r="L93" s="9"/>
      <c r="M93" s="9"/>
      <c r="N93" s="9"/>
      <c r="O93" s="8"/>
      <c r="P93" s="8"/>
      <c r="Q93" s="8"/>
    </row>
    <row r="94" spans="1:17" ht="61.5" customHeight="1" hidden="1">
      <c r="A94" s="24"/>
      <c r="B94" s="115"/>
      <c r="C94" s="97"/>
      <c r="D94" s="9"/>
      <c r="E94" s="9"/>
      <c r="F94" s="57"/>
      <c r="G94" s="57"/>
      <c r="H94" s="57"/>
      <c r="I94" s="9"/>
      <c r="J94" s="9"/>
      <c r="K94" s="9"/>
      <c r="L94" s="9"/>
      <c r="M94" s="9"/>
      <c r="N94" s="9"/>
      <c r="O94" s="8"/>
      <c r="P94" s="8"/>
      <c r="Q94" s="8"/>
    </row>
    <row r="95" spans="1:17" ht="61.5" customHeight="1" hidden="1">
      <c r="A95" s="24"/>
      <c r="B95" s="20" t="s">
        <v>97</v>
      </c>
      <c r="C95" s="21"/>
      <c r="D95" s="31"/>
      <c r="E95" s="9"/>
      <c r="F95" s="57"/>
      <c r="G95" s="57"/>
      <c r="H95" s="57"/>
      <c r="I95" s="9"/>
      <c r="J95" s="9"/>
      <c r="K95" s="9"/>
      <c r="L95" s="9"/>
      <c r="M95" s="9"/>
      <c r="N95" s="9"/>
      <c r="O95" s="8"/>
      <c r="P95" s="8"/>
      <c r="Q95" s="8"/>
    </row>
    <row r="96" spans="1:17" ht="61.5" customHeight="1" hidden="1">
      <c r="A96" s="24"/>
      <c r="B96" s="22"/>
      <c r="C96" s="23"/>
      <c r="D96" s="32"/>
      <c r="E96" s="9"/>
      <c r="F96" s="57"/>
      <c r="G96" s="57"/>
      <c r="H96" s="57"/>
      <c r="I96" s="9"/>
      <c r="J96" s="9"/>
      <c r="K96" s="9"/>
      <c r="L96" s="9"/>
      <c r="M96" s="9"/>
      <c r="N96" s="9"/>
      <c r="O96" s="8"/>
      <c r="P96" s="8"/>
      <c r="Q96" s="8"/>
    </row>
    <row r="97" spans="1:17" ht="61.5" customHeight="1" hidden="1">
      <c r="A97" s="24"/>
      <c r="B97" s="22"/>
      <c r="C97" s="23"/>
      <c r="D97" s="32"/>
      <c r="E97" s="9"/>
      <c r="F97" s="57"/>
      <c r="G97" s="57"/>
      <c r="H97" s="57"/>
      <c r="I97" s="9"/>
      <c r="J97" s="9"/>
      <c r="K97" s="9"/>
      <c r="L97" s="9"/>
      <c r="M97" s="9"/>
      <c r="N97" s="9"/>
      <c r="O97" s="8"/>
      <c r="P97" s="8"/>
      <c r="Q97" s="8"/>
    </row>
    <row r="98" spans="1:17" ht="61.5" customHeight="1" hidden="1">
      <c r="A98" s="24"/>
      <c r="B98" s="22"/>
      <c r="C98" s="23"/>
      <c r="D98" s="32"/>
      <c r="E98" s="9"/>
      <c r="F98" s="57"/>
      <c r="G98" s="57"/>
      <c r="H98" s="57"/>
      <c r="I98" s="9"/>
      <c r="J98" s="9"/>
      <c r="K98" s="9"/>
      <c r="L98" s="9"/>
      <c r="M98" s="9"/>
      <c r="N98" s="9"/>
      <c r="O98" s="8"/>
      <c r="P98" s="8"/>
      <c r="Q98" s="8"/>
    </row>
    <row r="99" spans="1:17" ht="61.5" customHeight="1" hidden="1">
      <c r="A99" s="24"/>
      <c r="B99" s="22"/>
      <c r="C99" s="23"/>
      <c r="D99" s="32"/>
      <c r="E99" s="9"/>
      <c r="F99" s="57"/>
      <c r="G99" s="57"/>
      <c r="H99" s="57"/>
      <c r="I99" s="9"/>
      <c r="J99" s="9"/>
      <c r="K99" s="9"/>
      <c r="L99" s="9"/>
      <c r="M99" s="9"/>
      <c r="N99" s="9"/>
      <c r="O99" s="8"/>
      <c r="P99" s="8"/>
      <c r="Q99" s="8"/>
    </row>
    <row r="100" spans="1:17" ht="61.5" customHeight="1" hidden="1">
      <c r="A100" s="24"/>
      <c r="B100" s="22"/>
      <c r="C100" s="23"/>
      <c r="D100" s="32"/>
      <c r="E100" s="9"/>
      <c r="F100" s="57"/>
      <c r="G100" s="57"/>
      <c r="H100" s="57"/>
      <c r="I100" s="9"/>
      <c r="J100" s="9"/>
      <c r="K100" s="9"/>
      <c r="L100" s="9"/>
      <c r="M100" s="9"/>
      <c r="N100" s="9"/>
      <c r="O100" s="8"/>
      <c r="P100" s="8"/>
      <c r="Q100" s="8"/>
    </row>
    <row r="101" spans="1:17" ht="61.5" customHeight="1" hidden="1">
      <c r="A101" s="24"/>
      <c r="B101" s="22"/>
      <c r="C101" s="23"/>
      <c r="D101" s="32"/>
      <c r="E101" s="9"/>
      <c r="F101" s="57"/>
      <c r="G101" s="57"/>
      <c r="H101" s="57"/>
      <c r="I101" s="9"/>
      <c r="J101" s="9"/>
      <c r="K101" s="9"/>
      <c r="L101" s="9"/>
      <c r="M101" s="9"/>
      <c r="N101" s="9"/>
      <c r="O101" s="8"/>
      <c r="P101" s="8"/>
      <c r="Q101" s="8"/>
    </row>
    <row r="102" spans="1:17" ht="61.5" customHeight="1" hidden="1">
      <c r="A102" s="24"/>
      <c r="B102" s="22"/>
      <c r="C102" s="23"/>
      <c r="D102" s="32"/>
      <c r="E102" s="9"/>
      <c r="F102" s="57"/>
      <c r="G102" s="57"/>
      <c r="H102" s="57"/>
      <c r="I102" s="9"/>
      <c r="J102" s="9"/>
      <c r="K102" s="9"/>
      <c r="L102" s="9"/>
      <c r="M102" s="9"/>
      <c r="N102" s="9"/>
      <c r="O102" s="8"/>
      <c r="P102" s="8"/>
      <c r="Q102" s="8"/>
    </row>
    <row r="103" spans="1:17" ht="61.5" customHeight="1" hidden="1">
      <c r="A103" s="24"/>
      <c r="B103" s="22"/>
      <c r="C103" s="23"/>
      <c r="D103" s="32"/>
      <c r="E103" s="9"/>
      <c r="F103" s="57"/>
      <c r="G103" s="57"/>
      <c r="H103" s="57"/>
      <c r="I103" s="9"/>
      <c r="J103" s="9"/>
      <c r="K103" s="9"/>
      <c r="L103" s="9"/>
      <c r="M103" s="9"/>
      <c r="N103" s="9"/>
      <c r="O103" s="8"/>
      <c r="P103" s="8"/>
      <c r="Q103" s="8"/>
    </row>
    <row r="104" spans="1:17" ht="61.5" customHeight="1" hidden="1">
      <c r="A104" s="24"/>
      <c r="B104" s="22"/>
      <c r="C104" s="23"/>
      <c r="D104" s="32"/>
      <c r="E104" s="9"/>
      <c r="F104" s="57"/>
      <c r="G104" s="57"/>
      <c r="H104" s="57"/>
      <c r="I104" s="9"/>
      <c r="J104" s="9"/>
      <c r="K104" s="9"/>
      <c r="L104" s="9"/>
      <c r="M104" s="9"/>
      <c r="N104" s="9"/>
      <c r="O104" s="8"/>
      <c r="P104" s="8"/>
      <c r="Q104" s="8"/>
    </row>
    <row r="105" spans="1:17" ht="61.5" customHeight="1" hidden="1">
      <c r="A105" s="24"/>
      <c r="B105" s="22"/>
      <c r="C105" s="23"/>
      <c r="D105" s="32"/>
      <c r="E105" s="9"/>
      <c r="F105" s="57"/>
      <c r="G105" s="57"/>
      <c r="H105" s="57"/>
      <c r="I105" s="9"/>
      <c r="J105" s="9"/>
      <c r="K105" s="9"/>
      <c r="L105" s="9"/>
      <c r="M105" s="9"/>
      <c r="N105" s="9"/>
      <c r="O105" s="8"/>
      <c r="P105" s="8"/>
      <c r="Q105" s="8"/>
    </row>
  </sheetData>
  <sheetProtection formatColumns="0" selectLockedCells="1" selectUnlockedCells="1"/>
  <mergeCells count="22">
    <mergeCell ref="A42:A67"/>
    <mergeCell ref="B50:B58"/>
    <mergeCell ref="B42:B49"/>
    <mergeCell ref="B59:B67"/>
    <mergeCell ref="B8:B10"/>
    <mergeCell ref="B12:B14"/>
    <mergeCell ref="A4:A25"/>
    <mergeCell ref="B26:B29"/>
    <mergeCell ref="B31:B33"/>
    <mergeCell ref="A26:A35"/>
    <mergeCell ref="B36:B37"/>
    <mergeCell ref="A36:A41"/>
    <mergeCell ref="B80:B94"/>
    <mergeCell ref="B2:M2"/>
    <mergeCell ref="O2:Q2"/>
    <mergeCell ref="B1:M1"/>
    <mergeCell ref="N1:P1"/>
    <mergeCell ref="B69:B79"/>
    <mergeCell ref="B18:B19"/>
    <mergeCell ref="B21:B23"/>
    <mergeCell ref="Q4:Q25"/>
    <mergeCell ref="Q26:Q29"/>
  </mergeCells>
  <printOptions/>
  <pageMargins left="0.7086614173228347" right="0.7086614173228347" top="0.7480314960629921" bottom="0.7480314960629921" header="0.31496062992125984" footer="0.31496062992125984"/>
  <pageSetup orientation="landscape" scale="19" r:id="rId4"/>
  <rowBreaks count="1" manualBreakCount="1">
    <brk id="39" max="16" man="1"/>
  </rowBreaks>
  <drawing r:id="rId3"/>
  <legacyDrawing r:id="rId2"/>
</worksheet>
</file>

<file path=xl/worksheets/sheet3.xml><?xml version="1.0" encoding="utf-8"?>
<worksheet xmlns="http://schemas.openxmlformats.org/spreadsheetml/2006/main" xmlns:r="http://schemas.openxmlformats.org/officeDocument/2006/relationships">
  <dimension ref="A1:M5"/>
  <sheetViews>
    <sheetView zoomScale="70" zoomScaleNormal="70" zoomScalePageLayoutView="0" workbookViewId="0" topLeftCell="A1">
      <selection activeCell="L2" sqref="L2"/>
    </sheetView>
  </sheetViews>
  <sheetFormatPr defaultColWidth="11.421875" defaultRowHeight="15"/>
  <cols>
    <col min="1" max="1" width="17.421875" style="0" customWidth="1"/>
    <col min="2" max="2" width="20.57421875" style="0" customWidth="1"/>
    <col min="3" max="11" width="17.7109375" style="0" customWidth="1"/>
    <col min="12" max="12" width="20.00390625" style="0" customWidth="1"/>
    <col min="13" max="13" width="19.421875" style="0" customWidth="1"/>
  </cols>
  <sheetData>
    <row r="1" spans="1:13" ht="90">
      <c r="A1" s="18" t="s">
        <v>36</v>
      </c>
      <c r="B1" s="18" t="s">
        <v>37</v>
      </c>
      <c r="C1" s="19" t="s">
        <v>9</v>
      </c>
      <c r="D1" s="19" t="s">
        <v>10</v>
      </c>
      <c r="E1" s="50" t="s">
        <v>11</v>
      </c>
      <c r="F1" s="50" t="s">
        <v>12</v>
      </c>
      <c r="G1" s="50" t="s">
        <v>13</v>
      </c>
      <c r="H1" s="19" t="s">
        <v>14</v>
      </c>
      <c r="I1" s="19" t="s">
        <v>15</v>
      </c>
      <c r="J1" s="19" t="s">
        <v>16</v>
      </c>
      <c r="K1" s="19" t="s">
        <v>17</v>
      </c>
      <c r="L1" s="19" t="s">
        <v>18</v>
      </c>
      <c r="M1" s="19" t="s">
        <v>19</v>
      </c>
    </row>
    <row r="2" spans="1:13" ht="56.25" customHeight="1">
      <c r="A2" s="73" t="s">
        <v>41</v>
      </c>
      <c r="B2" s="73" t="s">
        <v>42</v>
      </c>
      <c r="C2" s="74">
        <v>6.75</v>
      </c>
      <c r="D2" s="74">
        <v>6.54</v>
      </c>
      <c r="E2" s="75">
        <v>6.75</v>
      </c>
      <c r="F2" s="76"/>
      <c r="G2" s="75">
        <v>1.7</v>
      </c>
      <c r="H2" s="74">
        <v>6.75</v>
      </c>
      <c r="I2" s="83">
        <v>12.01</v>
      </c>
      <c r="J2" s="74"/>
      <c r="K2" s="74">
        <v>6.75</v>
      </c>
      <c r="L2" s="74"/>
      <c r="M2" s="74"/>
    </row>
    <row r="3" spans="1:13" ht="51">
      <c r="A3" s="73" t="s">
        <v>47</v>
      </c>
      <c r="B3" s="73" t="s">
        <v>51</v>
      </c>
      <c r="C3" s="74">
        <v>3.35</v>
      </c>
      <c r="D3" s="74">
        <v>3.24</v>
      </c>
      <c r="E3" s="76"/>
      <c r="F3" s="76"/>
      <c r="G3" s="76"/>
      <c r="H3" s="84">
        <v>1.7</v>
      </c>
      <c r="I3" s="85">
        <v>1.81</v>
      </c>
      <c r="J3" s="76"/>
      <c r="K3" s="76"/>
      <c r="L3" s="76"/>
      <c r="M3" s="76"/>
    </row>
    <row r="4" spans="1:13" ht="51">
      <c r="A4" s="73" t="s">
        <v>58</v>
      </c>
      <c r="B4" s="73" t="s">
        <v>60</v>
      </c>
      <c r="C4" s="77"/>
      <c r="D4" s="77"/>
      <c r="E4" s="78">
        <v>3.5</v>
      </c>
      <c r="F4" s="79"/>
      <c r="G4" s="78">
        <v>2.1</v>
      </c>
      <c r="H4" s="79"/>
      <c r="I4" s="79"/>
      <c r="J4" s="79"/>
      <c r="K4" s="78">
        <v>3.5</v>
      </c>
      <c r="L4" s="86">
        <v>4.9</v>
      </c>
      <c r="M4" s="79"/>
    </row>
    <row r="5" spans="1:13" ht="41.25" customHeight="1">
      <c r="A5" s="89" t="s">
        <v>61</v>
      </c>
      <c r="B5" s="73" t="s">
        <v>62</v>
      </c>
      <c r="C5" s="80">
        <v>1.75</v>
      </c>
      <c r="D5" s="80">
        <v>1.75</v>
      </c>
      <c r="E5" s="80">
        <v>1.75</v>
      </c>
      <c r="F5" s="77"/>
      <c r="G5" s="80">
        <v>0.88</v>
      </c>
      <c r="H5" s="80">
        <v>0.95</v>
      </c>
      <c r="I5" s="87">
        <v>1.39</v>
      </c>
      <c r="J5" s="77"/>
      <c r="K5" s="80">
        <v>1.75</v>
      </c>
      <c r="L5" s="88">
        <v>2.18</v>
      </c>
      <c r="M5" s="77"/>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User</cp:lastModifiedBy>
  <dcterms:created xsi:type="dcterms:W3CDTF">2012-08-13T16:12:09Z</dcterms:created>
  <dcterms:modified xsi:type="dcterms:W3CDTF">2021-03-01T13:36:33Z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0x010100B2047BFF2AC2534B9B9B8D68AC5D9643</vt:lpwstr>
  </property>
  <property fmtid="{D5CDD505-2E9C-101B-9397-08002B2CF9AE}" pid="3" name="MigrationWizId">
    <vt:lpwstr/>
  </property>
  <property fmtid="{D5CDD505-2E9C-101B-9397-08002B2CF9AE}" pid="4" name="MigrationWizIdPermissions">
    <vt:lpwstr/>
  </property>
  <property fmtid="{D5CDD505-2E9C-101B-9397-08002B2CF9AE}" pid="5" name="MigrationWizIdDocumentLibraryPermissions">
    <vt:lpwstr/>
  </property>
  <property fmtid="{D5CDD505-2E9C-101B-9397-08002B2CF9AE}" pid="6" name="MigrationWizIdSecurityGroups">
    <vt:lpwstr/>
  </property>
  <property fmtid="{D5CDD505-2E9C-101B-9397-08002B2CF9AE}" pid="7" name="MigrationWizIdPermissionLevels">
    <vt:lpwstr/>
  </property>
</Properties>
</file>