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975" activeTab="1"/>
  </bookViews>
  <sheets>
    <sheet name="1" sheetId="1" r:id="rId1"/>
    <sheet name="2" sheetId="2" r:id="rId2"/>
  </sheets>
  <definedNames>
    <definedName name="_xlnm.Print_Area" localSheetId="0">'1'!$A$1:$G$11</definedName>
    <definedName name="_xlnm.Print_Area" localSheetId="1">'2'!$A$1:$H$133</definedName>
  </definedNames>
  <calcPr fullCalcOnLoad="1"/>
</workbook>
</file>

<file path=xl/comments2.xml><?xml version="1.0" encoding="utf-8"?>
<comments xmlns="http://schemas.openxmlformats.org/spreadsheetml/2006/main">
  <authors>
    <author>aaamado</author>
  </authors>
  <commentList>
    <comment ref="G3" authorId="0">
      <text>
        <r>
          <rPr>
            <b/>
            <sz val="12"/>
            <rFont val="Tahoma"/>
            <family val="2"/>
          </rPr>
          <t>Soporte tangible generado como resultado del producto y/o servicio.
Eje: Producto =</t>
        </r>
        <r>
          <rPr>
            <sz val="12"/>
            <rFont val="Tahoma"/>
            <family val="2"/>
          </rPr>
          <t xml:space="preserve"> Asesorías y Asistencias Técnicas, Evidencia = Informe Mensual, Cronograma Mensual, Listado de Asistencia, </t>
        </r>
        <r>
          <rPr>
            <b/>
            <sz val="12"/>
            <rFont val="Tahoma"/>
            <family val="2"/>
          </rPr>
          <t xml:space="preserve">Ruta: </t>
        </r>
        <r>
          <rPr>
            <sz val="12"/>
            <rFont val="Tahoma"/>
            <family val="2"/>
          </rPr>
          <t xml:space="preserve">Carpeta Compartida O &gt;&gt; Subsecretaria Corporativa &gt;&gt; Dirección de Planeación Institucional y Calidad &gt;&gt; Información). </t>
        </r>
      </text>
    </comment>
    <comment ref="A3" authorId="0">
      <text>
        <r>
          <rPr>
            <b/>
            <sz val="9"/>
            <rFont val="Tahoma"/>
            <family val="2"/>
          </rPr>
          <t>Incluya las metas identificadas en la formulación del POA.</t>
        </r>
      </text>
    </comment>
    <comment ref="H3" authorId="0">
      <text>
        <r>
          <rPr>
            <b/>
            <sz val="12"/>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<sst xmlns="http://schemas.openxmlformats.org/spreadsheetml/2006/main" count="256" uniqueCount="169">
  <si>
    <t>Evaluación, seguimiento y control a la gestión</t>
  </si>
  <si>
    <t xml:space="preserve">Gestión jurídica </t>
  </si>
  <si>
    <t>ESC</t>
  </si>
  <si>
    <t>JUR</t>
  </si>
  <si>
    <t>ACTIVIDADES</t>
  </si>
  <si>
    <t>SUBTOTAL</t>
  </si>
  <si>
    <t>M2</t>
  </si>
  <si>
    <t>A1</t>
  </si>
  <si>
    <t>A2</t>
  </si>
  <si>
    <t>A3</t>
  </si>
  <si>
    <t>TOTAL</t>
  </si>
  <si>
    <t>Ejecutado
Año(%)</t>
  </si>
  <si>
    <t>PRODUCTOS</t>
  </si>
  <si>
    <t>META</t>
  </si>
  <si>
    <t>Programado
1er trimestre(%)</t>
  </si>
  <si>
    <t>Ejecutado
1er trimestre(%)</t>
  </si>
  <si>
    <r>
      <t xml:space="preserve">Indicador
</t>
    </r>
    <r>
      <rPr>
        <b/>
        <sz val="12"/>
        <color indexed="60"/>
        <rFont val="Arial"/>
        <family val="2"/>
      </rPr>
      <t>[Incluir link a Hoja de Vida]</t>
    </r>
  </si>
  <si>
    <t>M3</t>
  </si>
  <si>
    <t>METAS</t>
  </si>
  <si>
    <t>SUBACTIVIDADES</t>
  </si>
  <si>
    <t>EVIDENCIAS
(Documento y/o Ruta)</t>
  </si>
  <si>
    <t>ANALISIS DE LA META</t>
  </si>
  <si>
    <t>S1</t>
  </si>
  <si>
    <t>S2</t>
  </si>
  <si>
    <t>S3</t>
  </si>
  <si>
    <t>S4</t>
  </si>
  <si>
    <t>S5</t>
  </si>
  <si>
    <t>S6</t>
  </si>
  <si>
    <t>S7</t>
  </si>
  <si>
    <t>S8</t>
  </si>
  <si>
    <t>Elaboró</t>
  </si>
  <si>
    <t>DIRECCIÓN DE PLANEACIÓN INSTITUCIONAL Y CALIDAD
SISTEMA INTEGRADO DE GESTIÓN
CONTROL DOCUMENTAL
REPORTE PLAN OPERATIVO DE GESTION Y DESEMPEÑO
Codigo: SDS-PYC-FT-023-V.6</t>
  </si>
  <si>
    <t>PROCESO:</t>
  </si>
  <si>
    <t>DIRECCIÓN/ OFICINA</t>
  </si>
  <si>
    <t>PONDERACIÓN</t>
  </si>
  <si>
    <t>PROCESO</t>
  </si>
  <si>
    <t>Realizar las actividades de mantenimiento a equipos de operación critica</t>
  </si>
  <si>
    <t xml:space="preserve">Realizar el mantenimiento preventivo y correctivo de la infraestructura física y bienes muebles e inmuebles de la SDS. </t>
  </si>
  <si>
    <t xml:space="preserve">Realizar las actividades de recepción, registro, almacenamiento, custodia y control de los bienes ( de consumo y devolutivos) adquiridos por la entidad y que conforman la propiedad, planta y equipo . </t>
  </si>
  <si>
    <t xml:space="preserve">Realizar la inspección, verificación y registro de ingreso y egreso de los  bienes  en el sistema de información para el control  de inventario de bienes </t>
  </si>
  <si>
    <t xml:space="preserve">Realizar el almacenamiento y custodia de los bienes teniendo en cuenta sus características técnicas  </t>
  </si>
  <si>
    <t xml:space="preserve">Gestionar las actualizaciones de carteras, reintegros y traslados   de los bienes que conforman la propiedad, planta y equipo de la entidad </t>
  </si>
  <si>
    <t>Prestar los servicios administrativos de la Dirección Administrativa - Subdireccion de Bienes y Servicios</t>
  </si>
  <si>
    <t xml:space="preserve">Prestar los servicios administrativos de Emergencias, Seguridad Estratégica y  Control de Acceso a las Sedes que conforman la SDS.  así como  garantizar la continuidad en el manejo,  monitoreo y control de equipos que se administran desde el Sistema de Automatización Seguridad y Control. </t>
  </si>
  <si>
    <t xml:space="preserve">Atender  requerimientos  relacionados  con   los Servicios y/o novedades de Control de Acceso, emergencias y seguridad  estratégica </t>
  </si>
  <si>
    <t xml:space="preserve">Realizar el monitoreo y control de los sistemas que permiten supervisar la operación de equipos e instalaciones de la SDS, desde el centro de seguridad y control.  </t>
  </si>
  <si>
    <t>Realizar las actividades del Plan Institucional de Gestión Ambiental</t>
  </si>
  <si>
    <t xml:space="preserve">Realizar  actividades de divulgación para generar cultura de la separación en la fuente y aprovechamiento de los residuos no peligrosos </t>
  </si>
  <si>
    <t>Realizar el pesaje de los residuos sólidos reciclables</t>
  </si>
  <si>
    <t xml:space="preserve">Prestar el servicio administrativo de transporte a los funcionarios de la SDS con vehículos propios y/o  contratados de acuerdo con la  disponibilidad de recursos </t>
  </si>
  <si>
    <t>Coordinar las actividades necesarias para el  servicio de transportes de acuerdo con los requerimientos de las diferentes dependencias según disponibilidad de los vehículos.</t>
  </si>
  <si>
    <t xml:space="preserve">Instalar llaves ahorradoras en pocetas y cocinetas de la entidad </t>
  </si>
  <si>
    <t xml:space="preserve">Realizar la adecuación de espacios en las dependencias de la entidad </t>
  </si>
  <si>
    <t>Realizar seguimiento a los comodatos</t>
  </si>
  <si>
    <t>Gestionar la Documentación del Sistema de Gestión de la SDS.</t>
  </si>
  <si>
    <t>Implementar acciones que contribuyan a la política de mejora normativa.</t>
  </si>
  <si>
    <t>Gestionar  y monitorear  el desempeño de los procesos.</t>
  </si>
  <si>
    <t>Gestionar la Mejora Continua de los Procesos.</t>
  </si>
  <si>
    <t>Actualizar la Gestión Documental del proceso.</t>
  </si>
  <si>
    <t>Realizar la actualización  de la normatividad.</t>
  </si>
  <si>
    <t>Formular el POGD de la Dirección.</t>
  </si>
  <si>
    <t>Realizar el Reporte POGD</t>
  </si>
  <si>
    <t>Elaborar el Informe de Gestión del POGD</t>
  </si>
  <si>
    <t>Gestionar los planes de mejora del proceso en el Aplicativo y Realizar seguimiento a plan de mejora de los entes de control.</t>
  </si>
  <si>
    <t>Realizar las acciones necesarias para el Mantenimiento y Sostenibilidad del Sistema de Gestión de la SDS de la DA</t>
  </si>
  <si>
    <t xml:space="preserve">Realizar las Acciones para la Implementación de las Políticas de Gestión y Desempeño de la SDS.
</t>
  </si>
  <si>
    <t xml:space="preserve">Gestionar las acciones para el cumplimiento de la Política Gestión Documental. </t>
  </si>
  <si>
    <t>Realizar el seguimiento a la actualización e  implementación de los Instrumentos archivísticos para la gestión documental (PGD, PINAR, TVD, TRD, CCD)</t>
  </si>
  <si>
    <t>Realizar Seguimiento al Plan de Transferencias Documentales Primarias de las dependencias de las SDS</t>
  </si>
  <si>
    <t>Ejecutar las acciones del plan de acción del PIGA</t>
  </si>
  <si>
    <t>Implementar el Modelo Integrado de Planeación y Gestión en la SDS.</t>
  </si>
  <si>
    <t>Participar en el Comité Institucional de Gestión y Desempeño de la SDS.</t>
  </si>
  <si>
    <t>Realizar las acciones para el desarrollo de los componentes de Transparencia, acceso a la información y lucha contra la corrupción (DA)</t>
  </si>
  <si>
    <t>Gestionar y monitorear los componentes del Plan Anticorrupción y Atención al Ciudadano</t>
  </si>
  <si>
    <t>Apoyar en la formulación del PAAC</t>
  </si>
  <si>
    <t>Reportar la matriz de monitoreo del PAAC</t>
  </si>
  <si>
    <t>Cumplimiento de los requisitos establecidos en el Índice de Transparencia de las Entidades Publicas (ITEP) en la SDS. (Si aplica) y los estándares de publicación y divulgación de la información de transparencia y acceso a la información pública (TAIP).</t>
  </si>
  <si>
    <t>Remitir oportunamente los documentos soporte en cumplimiento al TAIP - ITEP. ITB- (Tener en cuenta los tiempos establecidos en la normatividad vigente, así como los definidos en el plan de trabajo)</t>
  </si>
  <si>
    <t>Realizar las acciones para la contratacion</t>
  </si>
  <si>
    <t>Realizar la gestión y control de las solicitudes de contratación  de las dependencias de la SDS, en  las diferentes modalidades de selección dentro de los estándares definidos para cada una.</t>
  </si>
  <si>
    <t xml:space="preserve">TOTAL </t>
  </si>
  <si>
    <t>Gestionar las solicitudes de contratación</t>
  </si>
  <si>
    <t>Gestionar las novedades contractuales</t>
  </si>
  <si>
    <t>Gestionar las solicitudes de liquidación y/o pérdidas de competencia</t>
  </si>
  <si>
    <t xml:space="preserve">SUBTOTAL </t>
  </si>
  <si>
    <t>SUB TOTAL</t>
  </si>
  <si>
    <t>Gestionar los planes de mejora del proceso.</t>
  </si>
  <si>
    <t>Realizar las acciones para el desarrollo de los componentes de Transparencia, acceso a la información y lucha contra la corrupción (CON)</t>
  </si>
  <si>
    <t>Apoyar en la formulación del PAAC 2020</t>
  </si>
  <si>
    <t>BIENES Y SERVICIOS</t>
  </si>
  <si>
    <t>servicios administrativos de almacen, Propiedad Planta y Equipo, seguridad y control, transporte, correspondencia, gestión documental y realizar  la Gestión Ambiental  y la gestión contractual de la Entidad prestados</t>
  </si>
  <si>
    <t xml:space="preserve">Realizar las acciones necesarias para el Mantenimiento y Sostenibilidad del Sistema de Gestión de la SDS </t>
  </si>
  <si>
    <t>Acciones necesarias para el Mantenimiento y Sostenibilidad del Sistema de Gestión de la SDS realizadas</t>
  </si>
  <si>
    <t>Realizar las Acciones para la Implementación de las Políticas de Gestión y Desempeño de la SDS.</t>
  </si>
  <si>
    <t>Acciones para la Implementación de las Políticas de Gestión y Desempeño de la SDS realizadas</t>
  </si>
  <si>
    <t xml:space="preserve">Realizar las acciones para el desarrollo de los componentes de Transparencia, acceso a la información y lucha contra la corrupción </t>
  </si>
  <si>
    <t>Acciones para el desarrollo de los componentes deTransparencia, acceso a la información y lucha contra la corrupción realizadas</t>
  </si>
  <si>
    <t>Acciones para la contratacion realizadas</t>
  </si>
  <si>
    <t>Administrativa</t>
  </si>
  <si>
    <t>Contratación</t>
  </si>
  <si>
    <t>POGD de la dirección formulado</t>
  </si>
  <si>
    <t>Reporte POA cuarto trimestre 2019 elaborado y enviado</t>
  </si>
  <si>
    <t>O:\Subsecretaria Corporativa\Dirección Administrativa\9. Propiedad, Planta y Equipo\INVENTARIOS</t>
  </si>
  <si>
    <t>O:\CPN\6. S Corporativa\6.2. D Administrativa\6.2.2. S Bienes S\2020</t>
  </si>
  <si>
    <t>Formatos  (SDS-BYS-FT-016, SDS-BYS-FT-017, SDS-BYS-FT-022, SDS-BYS-FT-030, SDS-BYS-FT-032 y SDS-BYS-FT-037) actualizados.
Formato SDS-BYS-FT-003 y Procedimiento SDS-BYS-PR-003 obsoletos
Procedimiento SDS-BYS-PR-004 actualizado.
Instructivo SDS-BYS-INS-019 Actualizado</t>
  </si>
  <si>
    <t>http://sdsisolucion/IsolucionCalidad/Mejoramiento/frmFiltroAccion.aspx?TipoAccion=MQ==</t>
  </si>
  <si>
    <t>POGD de la subdirección formulado</t>
  </si>
  <si>
    <t>http://www.saludcapital.gov.co/Paginas2/TransparenciayaccesoalainformacionPublica.aspx</t>
  </si>
  <si>
    <t>632 solicitudes de contratación gestionadas</t>
  </si>
  <si>
    <t>Seis (6) solicitudes de liquidaciones bilaterales gestionadas.
Una (1) solicitud de liquidación unilateral gestionada</t>
  </si>
  <si>
    <r>
      <t xml:space="preserve">Ingresos de consumo: Del comprobante N° 202001100001 al N° 202001100061, para un total de (61) comprobantes de ingreso.
Egresos de consumo: Del comprobante N° 20200001 al N° </t>
    </r>
    <r>
      <rPr>
        <sz val="10"/>
        <rFont val="Arial"/>
        <family val="2"/>
      </rPr>
      <t>20200674,</t>
    </r>
    <r>
      <rPr>
        <sz val="10"/>
        <color indexed="8"/>
        <rFont val="Arial"/>
        <family val="2"/>
      </rPr>
      <t xml:space="preserve"> en total </t>
    </r>
    <r>
      <rPr>
        <sz val="10"/>
        <rFont val="Arial"/>
        <family val="2"/>
      </rPr>
      <t>(674</t>
    </r>
    <r>
      <rPr>
        <sz val="10"/>
        <color indexed="8"/>
        <rFont val="Arial"/>
        <family val="2"/>
      </rPr>
      <t xml:space="preserve">) comprobantes de egreso.
Se atendieron 251 solicitudes de elementos vía correo electrónico.
Devoluciones: Del comprobante No 20200001 al N° 20200023, con un total de (23) comprobantes de devoluciones.
- Bajas de elementos de consumo: 0.
- Ingresos devolutivos: 202001200001 al 202001200008 (8 ingresos).
</t>
    </r>
    <r>
      <rPr>
        <sz val="10"/>
        <rFont val="Arial"/>
        <family val="2"/>
      </rPr>
      <t>- Egresos devolutivos: 202000011 al 202001105 (315 egresos).
- Reintegros: 202000001 al 202001096 (184 reintegros).</t>
    </r>
    <r>
      <rPr>
        <sz val="10"/>
        <color indexed="8"/>
        <rFont val="Arial"/>
        <family val="2"/>
      </rPr>
      <t xml:space="preserve">
- Bajas de bienes devolutivos: 0.
- Conciliación de saldos de inventario y bienes devolutivos con el grupo de contabilidad de los meses de enero, febrero y marzo de 2020.</t>
    </r>
  </si>
  <si>
    <t>Elaboración y envió de cuentas de recobro de servicios prestados durante la ejecución de los comodatos en los meses de diciembre de 2019, enero y febrero de 2020</t>
  </si>
  <si>
    <t>O:\Subsecretaria Corporativa\Dirección Administrativa\PLAN OPERATIVO DE GESTION</t>
  </si>
  <si>
    <t xml:space="preserve">Reintegros: 141                                                    
Actualización de carteras: 478                               
Actualización de Certificaciones: 715                    
Traslados: 609                                                 
Autorización salida de Elementos: 66                            </t>
  </si>
  <si>
    <t>Base de datos de los servicios prestados.
Formatos de solicitud de transporte y formatos de solicitud de mantenimiento preventivo y correctivo diligenciados.
Estudios Previos mantenimiento vehículos y de transporte.
Informe de Seguimiento contrato mantenimiento y de contrato de transportes.</t>
  </si>
  <si>
    <t xml:space="preserve">Ley 1333 de 2009, Directivas (011 de 2019 y 001 de 2011), Decretos (1609 de 2002 y 3678 de 2010), Resolución 316 de 2018 y la Circular 029 de 2018, enviadas para cargue en el normograma del proceso
</t>
  </si>
  <si>
    <t>Directivas (1 de 2020, 8 de 2019 y 010 de 2019), Decretos (252 de 2020, 434 de 2020, 438 de 2020, 440 de 2020 y 499 de 2020), Resoluciones 041 de 2020, 048 de 2019 y 0382 de 2018) y Circulares (6 de 2020, 1 de 2020, 2 de 2020, 2 de 2019, 29 de 2019, 1 de 2018 y 1 de 2017) enviadas para cargue en el normograma del proceso.</t>
  </si>
  <si>
    <t>Las acciones para el desarrollo de los componentes de Transparencia, acceso a la información y lucha contra la corrupción se realizaron en un 100%.
Componentes del Plan Anticorrupción y Atención al Ciudadano gestionados y monitoreados en un 100%.
Requisitos establecidos en el Índice de Transparencia de las Entidades Publicas (ITEP) en la SDS y los estándares de publicación y divulgación de la información de transparencia y acceso a la información pública (TAIP) cumplidos en un 100%</t>
  </si>
  <si>
    <t xml:space="preserve">Gestionar las acciones para el cumplimiento de la Política Fortalecimiento Institucional </t>
  </si>
  <si>
    <t>Cuatro (4) acciones de mejora gestionadas (1815, 1816, 1945 y 526) de seis (6) programadas</t>
  </si>
  <si>
    <t>Seguimiento a las acciones de mejora (1925, 1937, 1954, 1958, 2026, 2027, 2028, 2029 y 2030).
Cierre de seis (6) acciones de mejora( 1930-1936-1955-1956-1957-1959.)</t>
  </si>
  <si>
    <t>O:\Subsecretaria Corporativa\Dirección Administrativa\PLAN OPERATIVO DE GESTION
http://sdsisolucion/IsolucionCalidad/Mejoramiento/frmFiltroAccion.aspx?TipoAccion=MQ==</t>
  </si>
  <si>
    <t>Plan Institucional de Archivo (PINAR) actualizado</t>
  </si>
  <si>
    <t xml:space="preserve">http://sdsisolucion/IsolucionCalidad/Documentacion/frmListadoMaestroDocumentos.aspx
http://www.saludcapital.gov.co/Paginas2/TransparenciayaccesoalainformacionPublica.aspx
</t>
  </si>
  <si>
    <r>
      <t xml:space="preserve">Elaborar el plan de adecuación de gestión y desempeño </t>
    </r>
    <r>
      <rPr>
        <sz val="10"/>
        <color indexed="8"/>
        <rFont val="Arial"/>
        <family val="2"/>
      </rPr>
      <t>(cierre de brechas) de la SDS</t>
    </r>
  </si>
  <si>
    <t>Plan de adecuación elaborado</t>
  </si>
  <si>
    <t xml:space="preserve">Participación en el Comité Institucional de Gestión y Desempeño </t>
  </si>
  <si>
    <t xml:space="preserve">PAAC 2020 elaborado </t>
  </si>
  <si>
    <t xml:space="preserve">Pagina web salud capital.govco link Plan Anticorrupción </t>
  </si>
  <si>
    <t>Formato de seguimiento de PAAC, IV trimestre 2019</t>
  </si>
  <si>
    <t>No se instalaron las llaves ahorradoras</t>
  </si>
  <si>
    <t>N.A</t>
  </si>
  <si>
    <t>O:\Subsecretaria Corporativa\Dirección Administrativa\PLAN OPERATIVO DE GESTION\PRIMER TRIMESTRE\SUBDIRECCION DE CONTRATACIÓN</t>
  </si>
  <si>
    <r>
      <t>Bienes de consumo almacenados: </t>
    </r>
    <r>
      <rPr>
        <sz val="10"/>
        <rFont val="Arial"/>
        <family val="2"/>
      </rPr>
      <t>4.055.039.</t>
    </r>
    <r>
      <rPr>
        <sz val="10"/>
        <color indexed="8"/>
        <rFont val="Arial"/>
        <family val="2"/>
      </rPr>
      <t xml:space="preserve">
Bienes devolutivos nuevos almacenados: 63
Bienes totales reintegrados: 569</t>
    </r>
    <r>
      <rPr>
        <sz val="10"/>
        <rFont val="Arial"/>
        <family val="2"/>
      </rPr>
      <t>.</t>
    </r>
    <r>
      <rPr>
        <sz val="10"/>
        <color indexed="8"/>
        <rFont val="Arial"/>
        <family val="2"/>
      </rPr>
      <t xml:space="preserve">
ELEMENTOS ALMACENADOS: 4.056.244.</t>
    </r>
  </si>
  <si>
    <t>Participación en la formulación del Plan de Transparencia y Acceso a la Información Publica.</t>
  </si>
  <si>
    <t>Jornada de orden y aseo en las áreas Administrativa y talento humano - 14FEB2020
Divulgación en SINTONIZATE  sobre separación en la fuente - 09MAR2020</t>
  </si>
  <si>
    <t>F:\PIGA\GESTION RESIDUOS
- Listado de asistencia 
- Sintonízate edición 186</t>
  </si>
  <si>
    <t>Enero: 2.967 kg
Febrero: 3.817 kg
Marzo: 3.049 kg
Total trimestre = 9.833 kg</t>
  </si>
  <si>
    <t>Divulgación apagón ambiental - 08ENE2020
Reunión para la revisión entrega residuos peligrosos LSP - 10FEB2020
Aplicación de lista de chequeo para el transporte de mercancías peligrosas al gestor externo ECOCAPITAL - 09MAR2020</t>
  </si>
  <si>
    <t>1,385 Manejo monitoreo y control de equipos
13.800  servicios relacionados con la novedades de control de acceso,   emergencias y seguridad, manejo y control de equipos.</t>
  </si>
  <si>
    <t xml:space="preserve">4,120 Novedades de control de acceso
8,295 Emergencias y seguridad
</t>
  </si>
  <si>
    <t>Prestar los servicios administrativos de la Dirección Administrativa - Subdirección de Bienes y Servicios</t>
  </si>
  <si>
    <t>O:\Subsecretaria Corporativa\Dirección Administrativa\2. Almacén General\ARCHIVO COMPARTIDO ALMACEN GRAL\POA\VIGENCIA 2020\I TRIMESTRE</t>
  </si>
  <si>
    <t>Centro de Seguridad y Control, Planillas de Control, Minutas de Seguridad, Software de Control de acceso BIO STAR, panel de detección de Incendio, Sistema de Monitoreo Labguard registros de mantenimiento de las firmas encargadas de los sistemas y cada documento generado por la firma de Seguridad.</t>
  </si>
  <si>
    <t>508 solicitudes de transporte atendidas con vehículos de la Entidad.
506 solicitudes de transporte atendidas con vehículos de la Entidad.
Programación de mantenimiento Preventivo de los vehículos de placas OJY-009, OJY-014 y OJX-995, OJY-000,  OJX-997 y OJY-007.
Estudios previos elaborados para los contratos (Servicio de mantenimiento preventivo y correctivo de los vehículos propiedad de la SDS. Marca Nissan. Contrato No. 507034-2018, suscrito con Talleres Autorizados S.A, prestar el servicio de mantenimiento preventivo y correctivo de los vehículos propiedad de la SDS. Marca Renault y Chevrolet, Contrato No. 706901-2018, suscrito con Hernando Bulla Orjuela, prestar el servicio de transporte de personal de la SDS. Lote 1.  Contrato No. 1243313-2019, suscrito con UT Transportes JR.PLA 20).</t>
  </si>
  <si>
    <t>Seguimiento e informes de mantenimiento de los contratos de (UPS, Ventilación Mecánica y aire acondicionado, equipos de presión y calderas, plantas eléctricas, ascensores,  red de frio, montacargas)</t>
  </si>
  <si>
    <t>Gestionar las actividades de contratación, seguimiento de proyecto de inversión  y comodatos de  la dirección</t>
  </si>
  <si>
    <t>Realizar la documentación para la contratación de las personas naturales</t>
  </si>
  <si>
    <t>Elaboración y radicación en la DGTH de 26 formatos de "Solicitud de certificado de insuficiencia o inexistencia de personal", (19 RST y 6 del Proy. 7524).
Elaboración de estudios previos,  verificación de idoneidad y experiencia y solicitudes de elaboración de contratos a la subdirección de contratación, de 26 Contratos de Prestación de Servicios (CPS) de Persona Natural (PN).  (19 RST y 7 del Proy. 7524).</t>
  </si>
  <si>
    <t>Realizar seguimiento al proyecto de inversión</t>
  </si>
  <si>
    <t>Se realizaron las acciones necesarias para el Mantenimiento y Sostenibilidad del Sistema de Gestión de la SDS en un 100% de lo programado así:
Documentación del Sistema de Gestión de la SDS gestionada en un 100%.
Acciones que contribuyeron a la política de mejora normativa implementadas en un 100%.
Desempeño del proceso gestionado y monitoreado en un 100%.
Mejora continua del proceso gestionada en un 100%.</t>
  </si>
  <si>
    <t>O:\Subsecretaria Corporativa\Dirección de Planeación Institucional y Calidad\Información\2020\EGPD 2020\PRIMER TRIMESTRE\DESEMPEÑO DE LOS PROCESOS</t>
  </si>
  <si>
    <t>Informe de gestión del POA cuarto trimestre 2019 elaborado</t>
  </si>
  <si>
    <t>Las acciones para la Implementación de las Políticas de Gestión y Desempeño de la SDS se realizaron en un 100% así:
Las acciones para el cumplimiento de la Política Gestión Documental se gestionaron en un 100%.
Las acciones para el cumplimiento de la Política Fortalecimiento Institucional se gestionaron en un 100%
El Modelo Integrado de Planeación y Gestión en la SDS se implemento en un 100%</t>
  </si>
  <si>
    <t>Transferencias recibidas a satisfacción por parte de las de las dependencias 
263 cajas de la Subdirección de Inspección, Vigilancia y Control de Servicios de Salud.
14 cajas de la Dirección de Infraestructura y Tecnología.</t>
  </si>
  <si>
    <t>SUBDIRECCIÓN DE INSPECCIÓN, VIGILANCIA Y CONTROL DE SERVICIOS DE SALUD: Se legaliza mediante Memorando 11-02-2020 RAD No.2020IE3300
DIRECCION DIRECCIÓN DE INFRAESTRUCTURA Y TECNOLOGIA:  Se legaliza mediante Memorando18-03-2020 RAD N °2020IE7146</t>
  </si>
  <si>
    <t xml:space="preserve">Las acciones para el desarrollo de los componentes de Transparencia, acceso a la información y lucha contra la corrupción se realizaron en un 100% así:
Los componentes del Plan Anticorrupción y Atención al Ciudadano se gestionaron y monitorearon en un 100%.
Los requisitos establecidos en el Índice de Transparencia de las Entidades Publicas (ITEP) de la dirección administrativa  y los estándares de publicación y divulgación de la información de transparencia y acceso a la información pública (TAIP) se cumplieron en un 100%
</t>
  </si>
  <si>
    <t>O:\Subsecretaria Corporativa\Dirección de Planeación Institucional y Calidad\Información\2019\EGPD -2019\CUARTO TRIMESTRE</t>
  </si>
  <si>
    <t>O:\Subsecretaria Corporativa\Dirección de Planeación Institucional y Calidad\Información\2020\EGPD 2020\PRIMER TRIMESTRE\TRANSPARENCIA</t>
  </si>
  <si>
    <t>Realizar las acciones para la contratación</t>
  </si>
  <si>
    <t>Once (11) adiciones gestionadas
veintidós (22) adiciones y prorroga gestionadas.
Setecientos treinta y tres (733) contratos nuevos elaborados
Diez (10) prorrogas gestionadas
Ocho (8) Suspensiones gestionadas
Trece (13) Suspensiones bilaterales gestionadas</t>
  </si>
  <si>
    <t>Participación en la formulación del plan anticorrupción y atención al ciudadano realizada</t>
  </si>
  <si>
    <t>Información de contratación enviada para publicación en el enlace de transparencia
Directorio de Contratistas enviado para publicación en el enlace de transparencia.</t>
  </si>
  <si>
    <t xml:space="preserve">Adecuación de oficina director financiero, almacén, dirección salud colectiva, subdirección de acciones colectivas, Hemocentro sótano pisos 1 al 7, dirección de salud colectiva, subdirección de determinantes en salud, oficina tercer piso financiera administración,  administrativo 4 piso, oficina sindicato, edificio laboratorio 4 piso, edificio laboratorio 1 piso, plazoleta de banderas, circulación 7 piso, dirección de provisión de servicios, subsecretaria de servicios de salud y aseguramiento, oficina dirección de planeación y calidad, sala de juntas dirección de planeación y calidad, oficina dirección administrativa, laboratorio de virología, oficina jurídica, cocineta 6 piso, subdirección financiera, laboratorio 2 piso, 7 piso DUES, 7 piso administrativo, 2 piso administrativo, cocineta 3 piso administrativo, baño 2 piso edificio laboratorio, piso 2 CRUE, transportes 2 piso administrativo, gimnasio Hemocentro, baño mujeres 2 piso laboratorio, sótano administrativo, sótano, laboratorio esterilización, laboratorio microbiología, sala amiga lactario.
</t>
  </si>
  <si>
    <t>O:\Subsecretaria Corporativa\Dirección Administrativa\PLAN OPERATIVO DE GESTION -2020\PRIMER TRIMESTRE\CONTRATACION- PROYECTOS</t>
  </si>
  <si>
    <t>Certificados de disponibilidad solicitados
Proyectos Formulados
Matrices de Seguimiento de proyectos 1191 Y 7524 realizados
Matrices seguimiento Financiero de Proyectos 1191 y 7524 realizados</t>
  </si>
  <si>
    <t>Se prestaron los servicios administrativos de la Dirección Administrativa - Subdirección de Bienes y Servicios cumpliendo las actividades en un  94,33% de lo programado, porque el mantenimiento preventivo y correctivo de la infraestructura física y bienes muebles e inmuebles de la SDS se realizó en un 66,66%. 
Actividades de recepción, registro, almacenamiento, custodia y control de los bienes ( de consumo y devolutivos) adquiridos por la entidad y que conforman la propiedad, planta y equipo se realizaron en un 100%.
Servicios administrativos de Emergencias, Seguridad Estratégica y  Control de Acceso a las Sedes que conforman la SDS prestados, así como  continuidad en el manejo garantizado y el monitoreo y control de equipos que se administran desde el Sistema de Automatización Seguridad y Control se prestaron en un 100%.
Las actividades del Plan Institucional de Gestión Ambiental se realizaron en un 100%.
El servicio administrativo de transporte a los funcionarios de la SDS con vehículos propios y/o  contratados se presto en un 100%.
El mantenimiento preventivo y correctivo de la infraestructura física y bienes muebles e inmuebles de la SDS se realizó en un 66,66%, ya que se realizó  solicitud de las llaves ahorradoras al contratista de mantenimiento y se esta a la espera de su entrega a la entidad para proceder a su respectiva instalación
Las actividades de contratación, seguimiento de proyecto de inversión  y comodatos de  la dirección se realizaron en un 100%</t>
  </si>
  <si>
    <t>Las acciones para la contratación fueron realizadas en un 100% así:
La gestión y control de solicitudes de contratación de las dependencias de la SDS en diferentes modalidades de selección fueron realizadas en un 100%</t>
  </si>
  <si>
    <t>Se realizaron las acciones necesarias para el Mantenimiento y Sostenibilidad del Sistema de Gestión de la SDS en un promedio de 89,04%, porque la mejora del proceso fue gestionada en un  67,14%
Las acciones que contribuyeron a la política de mejora normativa fueron implementadas en un 100%.
el desempeño del proceso se gestionó en un 100%
Mejora del proceso gestionada en un  67%</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</si>
</sst>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2]\ * #,##0.00_ ;_ [$€-2]\ * \-#,##0.00_ ;_ [$€-2]\ * &quot;-&quot;??_ "/>
    <numFmt numFmtId="171" formatCode="_ &quot;$&quot;\ * #,##0.00_ ;_ &quot;$&quot;\ * \-#,##0.00_ ;_ &quot;$&quot;\ * &quot;-&quot;??_ ;_ @_ "/>
    <numFmt numFmtId="172" formatCode="0.0"/>
    <numFmt numFmtId="173" formatCode="0.000"/>
    <numFmt numFmtId="174" formatCode="0.0%"/>
  </numFmts>
  <fonts count="75">
    <font>
      <sz val="11"/>
      <color theme="1"/>
      <name val="Calibri"/>
      <family val="2"/>
    </font>
    <font>
      <sz val="11"/>
      <color indexed="8"/>
      <name val="Calibri"/>
      <family val="2"/>
    </font>
    <font>
      <sz val="8"/>
      <name val="Calibri"/>
      <family val="2"/>
    </font>
    <font>
      <sz val="20"/>
      <name val="Arial"/>
      <family val="2"/>
    </font>
    <font>
      <sz val="10"/>
      <name val="Arial"/>
      <family val="2"/>
    </font>
    <font>
      <b/>
      <sz val="12"/>
      <color indexed="8"/>
      <name val="Arial"/>
      <family val="2"/>
    </font>
    <font>
      <b/>
      <sz val="10"/>
      <name val="Arial"/>
      <family val="2"/>
    </font>
    <font>
      <b/>
      <sz val="12"/>
      <color indexed="60"/>
      <name val="Arial"/>
      <family val="2"/>
    </font>
    <font>
      <sz val="12"/>
      <name val="Tahoma"/>
      <family val="2"/>
    </font>
    <font>
      <b/>
      <sz val="9"/>
      <name val="Tahoma"/>
      <family val="2"/>
    </font>
    <font>
      <b/>
      <sz val="12"/>
      <name val="Tahoma"/>
      <family val="2"/>
    </font>
    <font>
      <sz val="12"/>
      <color indexed="8"/>
      <name val="Arial"/>
      <family val="2"/>
    </font>
    <font>
      <b/>
      <sz val="16"/>
      <color indexed="8"/>
      <name val="Arial"/>
      <family val="2"/>
    </font>
    <font>
      <b/>
      <sz val="11"/>
      <color indexed="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6"/>
      <color indexed="8"/>
      <name val="Arial"/>
      <family val="2"/>
    </font>
    <font>
      <sz val="20"/>
      <color indexed="8"/>
      <name val="Arial"/>
      <family val="2"/>
    </font>
    <font>
      <sz val="22"/>
      <color indexed="8"/>
      <name val="Arial"/>
      <family val="2"/>
    </font>
    <font>
      <b/>
      <sz val="10"/>
      <color indexed="8"/>
      <name val="Arial"/>
      <family val="2"/>
    </font>
    <font>
      <b/>
      <sz val="12"/>
      <name val="Calibri"/>
      <family val="2"/>
    </font>
    <font>
      <b/>
      <sz val="12"/>
      <color indexed="8"/>
      <name val="Calibri"/>
      <family val="2"/>
    </font>
    <font>
      <b/>
      <sz val="14"/>
      <color indexed="8"/>
      <name val="Arial"/>
      <family val="2"/>
    </font>
    <font>
      <sz val="8"/>
      <color indexed="8"/>
      <name val="Arial"/>
      <family val="2"/>
    </font>
    <font>
      <u val="single"/>
      <sz val="10"/>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6"/>
      <color theme="1"/>
      <name val="Arial"/>
      <family val="2"/>
    </font>
    <font>
      <sz val="20"/>
      <color theme="1"/>
      <name val="Arial"/>
      <family val="2"/>
    </font>
    <font>
      <sz val="22"/>
      <color theme="1"/>
      <name val="Arial"/>
      <family val="2"/>
    </font>
    <font>
      <sz val="10"/>
      <color theme="1"/>
      <name val="Arial"/>
      <family val="2"/>
    </font>
    <font>
      <b/>
      <sz val="10"/>
      <color theme="1"/>
      <name val="Arial"/>
      <family val="2"/>
    </font>
    <font>
      <b/>
      <sz val="12"/>
      <color theme="1"/>
      <name val="Arial"/>
      <family val="2"/>
    </font>
    <font>
      <b/>
      <sz val="12"/>
      <color theme="1"/>
      <name val="Calibri"/>
      <family val="2"/>
    </font>
    <font>
      <b/>
      <sz val="14"/>
      <color theme="1"/>
      <name val="Arial"/>
      <family val="2"/>
    </font>
    <font>
      <sz val="8"/>
      <color theme="1"/>
      <name val="Arial"/>
      <family val="2"/>
    </font>
    <font>
      <u val="single"/>
      <sz val="10"/>
      <color theme="10"/>
      <name val="Calibri"/>
      <family val="2"/>
    </font>
    <font>
      <b/>
      <sz val="16"/>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rgb="FF00B0F0"/>
        <bgColor indexed="64"/>
      </patternFill>
    </fill>
    <fill>
      <patternFill patternType="solid">
        <fgColor rgb="FFFFFF00"/>
        <bgColor indexed="64"/>
      </patternFill>
    </fill>
    <fill>
      <patternFill patternType="solid">
        <fgColor theme="2"/>
        <bgColor indexed="64"/>
      </patternFill>
    </fill>
    <fill>
      <patternFill patternType="gray0625"/>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style="thin"/>
      <top/>
      <bottom/>
    </border>
    <border>
      <left style="thin"/>
      <right style="thin"/>
      <top style="medium"/>
      <bottom style="thin"/>
    </border>
    <border>
      <left style="thin"/>
      <right>
        <color indexed="63"/>
      </right>
      <top style="thin"/>
      <bottom style="thin"/>
    </border>
    <border>
      <left style="thin"/>
      <right style="thin"/>
      <top style="medium"/>
      <bottom>
        <color indexed="63"/>
      </bottom>
    </border>
    <border>
      <left style="thin"/>
      <right style="thin"/>
      <top/>
      <bottom style="thin"/>
    </border>
    <border>
      <left>
        <color indexed="63"/>
      </left>
      <right>
        <color indexed="63"/>
      </right>
      <top style="thin"/>
      <bottom style="thin"/>
    </border>
    <border>
      <left style="thin"/>
      <right style="thin"/>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70" fontId="4"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1" fontId="4" fillId="0" borderId="0" applyFont="0" applyFill="0" applyBorder="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15">
    <xf numFmtId="0" fontId="0" fillId="0" borderId="0" xfId="0" applyFont="1" applyAlignment="1">
      <alignment/>
    </xf>
    <xf numFmtId="0" fontId="61" fillId="0" borderId="0" xfId="0" applyFont="1" applyAlignment="1">
      <alignment horizontal="center"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64" fillId="0" borderId="0" xfId="0" applyFont="1" applyAlignment="1">
      <alignment vertical="center" wrapText="1"/>
    </xf>
    <xf numFmtId="0" fontId="65" fillId="0" borderId="0" xfId="0" applyFont="1" applyAlignment="1">
      <alignment vertical="center" wrapText="1"/>
    </xf>
    <xf numFmtId="0" fontId="3" fillId="0" borderId="10" xfId="0" applyFont="1" applyBorder="1" applyAlignment="1">
      <alignment horizontal="left" vertical="center"/>
    </xf>
    <xf numFmtId="0" fontId="66" fillId="0" borderId="10" xfId="0" applyFont="1" applyBorder="1" applyAlignment="1">
      <alignment/>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horizontal="center"/>
    </xf>
    <xf numFmtId="0" fontId="67" fillId="0" borderId="10" xfId="0" applyFont="1" applyBorder="1" applyAlignment="1">
      <alignment horizontal="center" vertical="center"/>
    </xf>
    <xf numFmtId="0" fontId="0" fillId="0" borderId="10" xfId="0" applyBorder="1" applyAlignment="1">
      <alignment/>
    </xf>
    <xf numFmtId="0" fontId="68" fillId="0" borderId="10" xfId="0" applyFont="1" applyBorder="1" applyAlignment="1">
      <alignment horizontal="center" vertical="center" wrapText="1"/>
    </xf>
    <xf numFmtId="0" fontId="67" fillId="0" borderId="10" xfId="0" applyFont="1" applyBorder="1" applyAlignment="1">
      <alignment horizontal="center" vertical="center"/>
    </xf>
    <xf numFmtId="0" fontId="63" fillId="0" borderId="10" xfId="0" applyFont="1" applyBorder="1" applyAlignment="1">
      <alignment horizontal="center" vertical="center" wrapText="1"/>
    </xf>
    <xf numFmtId="0" fontId="38" fillId="33" borderId="10" xfId="34" applyFont="1" applyFill="1" applyBorder="1" applyAlignment="1">
      <alignment horizontal="center" vertical="center" wrapText="1"/>
    </xf>
    <xf numFmtId="0" fontId="69" fillId="0" borderId="10" xfId="0" applyFont="1" applyBorder="1" applyAlignment="1">
      <alignment horizontal="center" vertical="center"/>
    </xf>
    <xf numFmtId="0" fontId="11" fillId="0" borderId="10" xfId="0" applyFont="1" applyBorder="1" applyAlignment="1">
      <alignment horizontal="center" vertical="center" wrapText="1"/>
    </xf>
    <xf numFmtId="0" fontId="67" fillId="0" borderId="11" xfId="0" applyFont="1" applyBorder="1" applyAlignment="1">
      <alignment vertical="center"/>
    </xf>
    <xf numFmtId="0" fontId="67" fillId="0" borderId="12" xfId="0" applyFont="1" applyBorder="1" applyAlignment="1">
      <alignment vertical="center"/>
    </xf>
    <xf numFmtId="0" fontId="67" fillId="0" borderId="13" xfId="0" applyFont="1" applyBorder="1" applyAlignment="1">
      <alignment vertical="center"/>
    </xf>
    <xf numFmtId="0" fontId="67" fillId="0" borderId="14" xfId="0" applyFont="1" applyBorder="1" applyAlignment="1">
      <alignment vertical="center"/>
    </xf>
    <xf numFmtId="0" fontId="67" fillId="0" borderId="0" xfId="0" applyFont="1" applyBorder="1" applyAlignment="1">
      <alignment vertical="center"/>
    </xf>
    <xf numFmtId="0" fontId="67" fillId="0" borderId="15" xfId="0" applyFont="1" applyBorder="1" applyAlignment="1">
      <alignment vertical="center"/>
    </xf>
    <xf numFmtId="0" fontId="67" fillId="0" borderId="10" xfId="0" applyFont="1" applyBorder="1" applyAlignment="1">
      <alignment vertical="center"/>
    </xf>
    <xf numFmtId="0" fontId="70"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6" fillId="0" borderId="10" xfId="0" applyFont="1" applyBorder="1" applyAlignment="1">
      <alignment horizontal="justify" vertical="top"/>
    </xf>
    <xf numFmtId="174" fontId="68" fillId="34" borderId="10" xfId="59" applyNumberFormat="1" applyFont="1" applyFill="1" applyBorder="1" applyAlignment="1">
      <alignment horizontal="center" vertical="center"/>
    </xf>
    <xf numFmtId="174" fontId="70" fillId="35" borderId="10" xfId="59" applyNumberFormat="1" applyFont="1" applyFill="1" applyBorder="1" applyAlignment="1">
      <alignment horizontal="center" vertical="center"/>
    </xf>
    <xf numFmtId="0" fontId="61" fillId="0" borderId="10" xfId="0" applyFont="1" applyBorder="1" applyAlignment="1">
      <alignment horizontal="justify" vertical="top" wrapText="1"/>
    </xf>
    <xf numFmtId="0" fontId="62" fillId="0" borderId="10" xfId="0" applyFont="1" applyBorder="1" applyAlignment="1">
      <alignment vertical="center" wrapText="1"/>
    </xf>
    <xf numFmtId="0" fontId="70" fillId="35" borderId="10" xfId="0" applyFont="1" applyFill="1" applyBorder="1" applyAlignment="1">
      <alignment horizontal="center"/>
    </xf>
    <xf numFmtId="0" fontId="66" fillId="36" borderId="10" xfId="0" applyFont="1" applyFill="1" applyBorder="1" applyAlignment="1">
      <alignment horizontal="justify" vertical="center" wrapText="1"/>
    </xf>
    <xf numFmtId="0" fontId="62" fillId="0" borderId="10" xfId="0" applyFont="1" applyBorder="1" applyAlignment="1">
      <alignment horizontal="center" vertical="center" wrapText="1"/>
    </xf>
    <xf numFmtId="0" fontId="71" fillId="0" borderId="16" xfId="0" applyFont="1" applyBorder="1" applyAlignment="1">
      <alignment horizontal="center" vertical="center" wrapText="1"/>
    </xf>
    <xf numFmtId="9" fontId="0" fillId="0" borderId="0" xfId="59" applyFont="1" applyAlignment="1">
      <alignment/>
    </xf>
    <xf numFmtId="9" fontId="0" fillId="0" borderId="0" xfId="0" applyNumberFormat="1" applyAlignment="1">
      <alignment/>
    </xf>
    <xf numFmtId="174" fontId="66" fillId="0" borderId="10" xfId="59" applyNumberFormat="1" applyFont="1" applyBorder="1" applyAlignment="1">
      <alignment horizontal="center" vertical="center"/>
    </xf>
    <xf numFmtId="9" fontId="66" fillId="0" borderId="10" xfId="0" applyNumberFormat="1" applyFont="1" applyBorder="1" applyAlignment="1">
      <alignment horizontal="center" vertical="center"/>
    </xf>
    <xf numFmtId="174" fontId="66" fillId="36" borderId="10" xfId="59" applyNumberFormat="1" applyFont="1" applyFill="1" applyBorder="1" applyAlignment="1">
      <alignment horizontal="center" vertical="center"/>
    </xf>
    <xf numFmtId="9" fontId="66" fillId="36" borderId="10" xfId="0" applyNumberFormat="1" applyFont="1" applyFill="1" applyBorder="1" applyAlignment="1">
      <alignment horizontal="center" vertical="center"/>
    </xf>
    <xf numFmtId="0" fontId="68" fillId="34" borderId="10" xfId="0" applyFont="1" applyFill="1" applyBorder="1" applyAlignment="1">
      <alignment horizontal="center"/>
    </xf>
    <xf numFmtId="9" fontId="62" fillId="0" borderId="0" xfId="59" applyFont="1" applyAlignment="1">
      <alignment vertical="center" wrapText="1"/>
    </xf>
    <xf numFmtId="0" fontId="4" fillId="0" borderId="10" xfId="0" applyFont="1" applyBorder="1" applyAlignment="1">
      <alignment horizontal="justify" vertical="top" wrapText="1"/>
    </xf>
    <xf numFmtId="10" fontId="0" fillId="0" borderId="0" xfId="0" applyNumberFormat="1" applyAlignment="1">
      <alignment/>
    </xf>
    <xf numFmtId="0" fontId="66" fillId="36" borderId="10" xfId="0" applyFont="1" applyFill="1" applyBorder="1" applyAlignment="1">
      <alignment horizontal="justify" vertical="top" wrapText="1"/>
    </xf>
    <xf numFmtId="0" fontId="66" fillId="36" borderId="10" xfId="0" applyFont="1" applyFill="1" applyBorder="1" applyAlignment="1">
      <alignment/>
    </xf>
    <xf numFmtId="0" fontId="66" fillId="36" borderId="10" xfId="0" applyFont="1" applyFill="1" applyBorder="1" applyAlignment="1">
      <alignment horizontal="justify" vertical="top"/>
    </xf>
    <xf numFmtId="0" fontId="66" fillId="36" borderId="17" xfId="0" applyFont="1" applyFill="1" applyBorder="1" applyAlignment="1">
      <alignment vertical="center"/>
    </xf>
    <xf numFmtId="2" fontId="0" fillId="0" borderId="0" xfId="0" applyNumberFormat="1" applyAlignment="1">
      <alignment/>
    </xf>
    <xf numFmtId="0" fontId="66" fillId="33" borderId="18" xfId="0" applyFont="1" applyFill="1" applyBorder="1" applyAlignment="1">
      <alignment horizontal="justify" vertical="top" wrapText="1"/>
    </xf>
    <xf numFmtId="0" fontId="66" fillId="0" borderId="10" xfId="0" applyFont="1" applyBorder="1" applyAlignment="1">
      <alignment horizontal="justify" vertical="top" wrapText="1"/>
    </xf>
    <xf numFmtId="0" fontId="66" fillId="0" borderId="18" xfId="0" applyFont="1" applyBorder="1" applyAlignment="1">
      <alignment horizontal="justify" vertical="top" wrapText="1"/>
    </xf>
    <xf numFmtId="10" fontId="62" fillId="37" borderId="10" xfId="59" applyNumberFormat="1" applyFont="1" applyFill="1" applyBorder="1" applyAlignment="1">
      <alignment horizontal="center" vertical="center" wrapText="1"/>
    </xf>
    <xf numFmtId="10" fontId="62" fillId="0" borderId="10" xfId="59" applyNumberFormat="1" applyFont="1" applyBorder="1" applyAlignment="1">
      <alignment horizontal="center" vertical="center" wrapText="1"/>
    </xf>
    <xf numFmtId="0" fontId="66" fillId="0" borderId="10" xfId="0" applyFont="1" applyBorder="1" applyAlignment="1">
      <alignment horizontal="justify" vertical="center"/>
    </xf>
    <xf numFmtId="0" fontId="66" fillId="36" borderId="10" xfId="0" applyFont="1" applyFill="1" applyBorder="1" applyAlignment="1">
      <alignment horizontal="justify" vertical="center"/>
    </xf>
    <xf numFmtId="0" fontId="67" fillId="0" borderId="10" xfId="0" applyFont="1" applyBorder="1" applyAlignment="1">
      <alignment horizontal="justify" vertical="center"/>
    </xf>
    <xf numFmtId="0" fontId="66" fillId="0" borderId="17" xfId="0" applyFont="1" applyBorder="1" applyAlignment="1">
      <alignment horizontal="justify" vertical="center"/>
    </xf>
    <xf numFmtId="2" fontId="66" fillId="0" borderId="10" xfId="0" applyNumberFormat="1" applyFont="1" applyBorder="1" applyAlignment="1">
      <alignment horizontal="justify" vertical="top" wrapText="1"/>
    </xf>
    <xf numFmtId="0" fontId="4" fillId="0" borderId="10" xfId="0" applyFont="1" applyBorder="1" applyAlignment="1">
      <alignment horizontal="justify" vertical="top"/>
    </xf>
    <xf numFmtId="0" fontId="4" fillId="0" borderId="10" xfId="0" applyFont="1" applyBorder="1" applyAlignment="1">
      <alignment horizontal="justify" vertical="center"/>
    </xf>
    <xf numFmtId="0" fontId="72" fillId="0" borderId="10" xfId="47" applyFont="1" applyBorder="1" applyAlignment="1">
      <alignment horizontal="justify" vertical="top" wrapText="1"/>
    </xf>
    <xf numFmtId="2" fontId="66" fillId="36" borderId="10" xfId="0" applyNumberFormat="1" applyFont="1" applyFill="1" applyBorder="1" applyAlignment="1">
      <alignment horizontal="justify" vertical="top" wrapText="1"/>
    </xf>
    <xf numFmtId="0" fontId="72" fillId="36" borderId="10" xfId="47" applyFont="1" applyFill="1" applyBorder="1" applyAlignment="1">
      <alignment horizontal="justify" vertical="top"/>
    </xf>
    <xf numFmtId="0" fontId="66" fillId="0" borderId="10" xfId="0" applyFont="1" applyBorder="1" applyAlignment="1">
      <alignment vertical="center" wrapText="1"/>
    </xf>
    <xf numFmtId="0" fontId="4" fillId="0" borderId="19" xfId="0" applyFont="1" applyBorder="1" applyAlignment="1">
      <alignment horizontal="justify" vertical="center" wrapText="1"/>
    </xf>
    <xf numFmtId="0" fontId="66" fillId="0" borderId="20" xfId="0" applyFont="1" applyBorder="1" applyAlignment="1">
      <alignment vertical="top" wrapText="1"/>
    </xf>
    <xf numFmtId="0" fontId="66" fillId="0" borderId="21" xfId="0" applyFont="1" applyBorder="1" applyAlignment="1">
      <alignment vertical="top" wrapText="1"/>
    </xf>
    <xf numFmtId="0" fontId="62" fillId="0" borderId="19" xfId="0" applyFont="1" applyBorder="1" applyAlignment="1">
      <alignment horizontal="center" vertical="center" wrapText="1"/>
    </xf>
    <xf numFmtId="0" fontId="62" fillId="0" borderId="22"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2" xfId="0" applyFont="1" applyBorder="1" applyAlignment="1">
      <alignment horizontal="center" vertical="center" wrapText="1"/>
    </xf>
    <xf numFmtId="0" fontId="73" fillId="0" borderId="19"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16" xfId="0" applyFont="1" applyBorder="1" applyAlignment="1">
      <alignment horizontal="center" vertical="center" wrapText="1"/>
    </xf>
    <xf numFmtId="10" fontId="62" fillId="38" borderId="19" xfId="59" applyNumberFormat="1" applyFont="1" applyFill="1" applyBorder="1" applyAlignment="1">
      <alignment horizontal="center" vertical="center" wrapText="1"/>
    </xf>
    <xf numFmtId="10" fontId="62" fillId="38" borderId="22" xfId="59" applyNumberFormat="1" applyFont="1" applyFill="1" applyBorder="1" applyAlignment="1">
      <alignment horizontal="center" vertical="center" wrapText="1"/>
    </xf>
    <xf numFmtId="0" fontId="66" fillId="0" borderId="23" xfId="0" applyFont="1" applyBorder="1" applyAlignment="1">
      <alignment horizontal="justify" vertical="center" wrapText="1"/>
    </xf>
    <xf numFmtId="0" fontId="66" fillId="0" borderId="17" xfId="0" applyFont="1" applyBorder="1" applyAlignment="1">
      <alignment horizontal="justify" vertical="center" wrapText="1"/>
    </xf>
    <xf numFmtId="0" fontId="66" fillId="0" borderId="21" xfId="0" applyFont="1" applyBorder="1" applyAlignment="1">
      <alignment horizontal="justify" vertical="center" wrapText="1"/>
    </xf>
    <xf numFmtId="0" fontId="66" fillId="0" borderId="17" xfId="0" applyFont="1" applyBorder="1" applyAlignment="1">
      <alignment horizontal="justify" vertical="center"/>
    </xf>
    <xf numFmtId="0" fontId="66" fillId="0" borderId="21" xfId="0" applyFont="1" applyBorder="1" applyAlignment="1">
      <alignment horizontal="justify" vertical="center"/>
    </xf>
    <xf numFmtId="0" fontId="66" fillId="36" borderId="23" xfId="0" applyFont="1" applyFill="1" applyBorder="1" applyAlignment="1">
      <alignment horizontal="justify" vertical="center" wrapText="1"/>
    </xf>
    <xf numFmtId="0" fontId="66" fillId="36" borderId="17" xfId="0" applyFont="1" applyFill="1" applyBorder="1" applyAlignment="1">
      <alignment horizontal="justify" vertical="center"/>
    </xf>
    <xf numFmtId="0" fontId="66" fillId="36" borderId="21" xfId="0" applyFont="1" applyFill="1" applyBorder="1" applyAlignment="1">
      <alignment horizontal="justify" vertical="center"/>
    </xf>
    <xf numFmtId="0" fontId="66" fillId="36" borderId="17" xfId="0" applyFont="1" applyFill="1" applyBorder="1" applyAlignment="1">
      <alignment horizontal="justify" vertical="center" wrapText="1"/>
    </xf>
    <xf numFmtId="0" fontId="66" fillId="36" borderId="21" xfId="0" applyFont="1" applyFill="1" applyBorder="1" applyAlignment="1">
      <alignment horizontal="justify" vertical="center" wrapText="1"/>
    </xf>
    <xf numFmtId="0" fontId="67" fillId="0" borderId="10" xfId="0" applyFont="1" applyBorder="1" applyAlignment="1">
      <alignment horizontal="center" vertical="center"/>
    </xf>
    <xf numFmtId="0" fontId="67" fillId="0" borderId="23" xfId="0" applyFont="1" applyBorder="1" applyAlignment="1">
      <alignment horizontal="center" vertical="center"/>
    </xf>
    <xf numFmtId="0" fontId="67" fillId="0" borderId="17" xfId="0" applyFont="1" applyBorder="1" applyAlignment="1">
      <alignment horizontal="center" vertical="center"/>
    </xf>
    <xf numFmtId="0" fontId="67" fillId="0" borderId="21" xfId="0" applyFont="1" applyBorder="1" applyAlignment="1">
      <alignment horizontal="center" vertical="center"/>
    </xf>
    <xf numFmtId="0" fontId="67" fillId="36" borderId="23" xfId="0" applyFont="1" applyFill="1" applyBorder="1" applyAlignment="1">
      <alignment horizontal="justify" vertical="center"/>
    </xf>
    <xf numFmtId="0" fontId="67" fillId="36" borderId="17" xfId="0" applyFont="1" applyFill="1" applyBorder="1" applyAlignment="1">
      <alignment horizontal="justify" vertical="center"/>
    </xf>
    <xf numFmtId="0" fontId="67" fillId="36" borderId="21" xfId="0" applyFont="1" applyFill="1" applyBorder="1" applyAlignment="1">
      <alignment horizontal="justify" vertical="center"/>
    </xf>
    <xf numFmtId="0" fontId="66" fillId="0" borderId="10" xfId="0" applyFont="1" applyBorder="1" applyAlignment="1">
      <alignment horizontal="justify" vertical="center"/>
    </xf>
    <xf numFmtId="0" fontId="67" fillId="0" borderId="10" xfId="0" applyFont="1" applyBorder="1" applyAlignment="1">
      <alignment horizontal="justify" vertical="center"/>
    </xf>
    <xf numFmtId="0" fontId="67" fillId="0" borderId="23" xfId="0" applyFont="1" applyBorder="1" applyAlignment="1">
      <alignment horizontal="justify" vertical="center"/>
    </xf>
    <xf numFmtId="0" fontId="67" fillId="0" borderId="17" xfId="0" applyFont="1" applyBorder="1" applyAlignment="1">
      <alignment horizontal="justify" vertical="center"/>
    </xf>
    <xf numFmtId="0" fontId="67" fillId="0" borderId="21" xfId="0" applyFont="1" applyBorder="1" applyAlignment="1">
      <alignment horizontal="justify" vertical="center"/>
    </xf>
    <xf numFmtId="0" fontId="67" fillId="0" borderId="23" xfId="0" applyFont="1" applyBorder="1" applyAlignment="1">
      <alignment horizontal="center" vertical="center" wrapText="1"/>
    </xf>
    <xf numFmtId="0" fontId="66" fillId="0" borderId="23" xfId="0" applyFont="1" applyBorder="1" applyAlignment="1">
      <alignment horizontal="justify" vertical="center"/>
    </xf>
    <xf numFmtId="0" fontId="0" fillId="0" borderId="10" xfId="0" applyBorder="1" applyAlignment="1">
      <alignment horizontal="center"/>
    </xf>
    <xf numFmtId="0" fontId="62" fillId="0" borderId="10" xfId="0" applyFont="1" applyBorder="1" applyAlignment="1">
      <alignment horizontal="center" vertical="center" wrapText="1"/>
    </xf>
    <xf numFmtId="0" fontId="62" fillId="0" borderId="10" xfId="0" applyFont="1" applyBorder="1" applyAlignment="1">
      <alignment horizontal="left" vertical="center" wrapText="1"/>
    </xf>
    <xf numFmtId="0" fontId="66" fillId="0" borderId="20" xfId="0" applyFont="1" applyBorder="1" applyAlignment="1">
      <alignment horizontal="justify" vertical="top" wrapText="1"/>
    </xf>
    <xf numFmtId="0" fontId="66" fillId="0" borderId="21" xfId="0" applyFont="1" applyBorder="1" applyAlignment="1">
      <alignment horizontal="justify" vertical="top" wrapText="1"/>
    </xf>
    <xf numFmtId="0" fontId="66" fillId="36" borderId="10" xfId="0" applyFont="1" applyFill="1" applyBorder="1" applyAlignment="1">
      <alignment horizontal="justify" vertical="center" wrapText="1"/>
    </xf>
    <xf numFmtId="0" fontId="66" fillId="36" borderId="10" xfId="0" applyFont="1" applyFill="1" applyBorder="1" applyAlignment="1">
      <alignment horizontal="justify"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rmal 3" xfId="57"/>
    <cellStyle name="Notas" xfId="58"/>
    <cellStyle name="Percent" xfId="59"/>
    <cellStyle name="Porcentual 2" xfId="60"/>
    <cellStyle name="Porcentual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104775</xdr:rowOff>
    </xdr:from>
    <xdr:to>
      <xdr:col>6</xdr:col>
      <xdr:colOff>1362075</xdr:colOff>
      <xdr:row>0</xdr:row>
      <xdr:rowOff>1543050</xdr:rowOff>
    </xdr:to>
    <xdr:pic>
      <xdr:nvPicPr>
        <xdr:cNvPr id="1" name="Picture 31"/>
        <xdr:cNvPicPr preferRelativeResize="1">
          <a:picLocks noChangeAspect="1"/>
        </xdr:cNvPicPr>
      </xdr:nvPicPr>
      <xdr:blipFill>
        <a:blip r:embed="rId1"/>
        <a:stretch>
          <a:fillRect/>
        </a:stretch>
      </xdr:blipFill>
      <xdr:spPr>
        <a:xfrm>
          <a:off x="11896725" y="104775"/>
          <a:ext cx="1362075" cy="1438275"/>
        </a:xfrm>
        <a:prstGeom prst="rect">
          <a:avLst/>
        </a:prstGeom>
        <a:noFill/>
        <a:ln w="9525" cmpd="sng">
          <a:noFill/>
        </a:ln>
      </xdr:spPr>
    </xdr:pic>
    <xdr:clientData/>
  </xdr:twoCellAnchor>
  <xdr:twoCellAnchor>
    <xdr:from>
      <xdr:col>0</xdr:col>
      <xdr:colOff>180975</xdr:colOff>
      <xdr:row>0</xdr:row>
      <xdr:rowOff>66675</xdr:rowOff>
    </xdr:from>
    <xdr:to>
      <xdr:col>0</xdr:col>
      <xdr:colOff>1438275</xdr:colOff>
      <xdr:row>0</xdr:row>
      <xdr:rowOff>1400175</xdr:rowOff>
    </xdr:to>
    <xdr:pic>
      <xdr:nvPicPr>
        <xdr:cNvPr id="2" name="Picture 1" descr="Escudo Bogotá_sds_color"/>
        <xdr:cNvPicPr preferRelativeResize="1">
          <a:picLocks noChangeAspect="1"/>
        </xdr:cNvPicPr>
      </xdr:nvPicPr>
      <xdr:blipFill>
        <a:blip r:embed="rId2"/>
        <a:stretch>
          <a:fillRect/>
        </a:stretch>
      </xdr:blipFill>
      <xdr:spPr>
        <a:xfrm>
          <a:off x="180975" y="66675"/>
          <a:ext cx="125730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104775</xdr:rowOff>
    </xdr:from>
    <xdr:to>
      <xdr:col>0</xdr:col>
      <xdr:colOff>1419225</xdr:colOff>
      <xdr:row>0</xdr:row>
      <xdr:rowOff>1390650</xdr:rowOff>
    </xdr:to>
    <xdr:pic>
      <xdr:nvPicPr>
        <xdr:cNvPr id="1" name="Picture 1" descr="Escudo Bogotá_sds_color"/>
        <xdr:cNvPicPr preferRelativeResize="1">
          <a:picLocks noChangeAspect="1"/>
        </xdr:cNvPicPr>
      </xdr:nvPicPr>
      <xdr:blipFill>
        <a:blip r:embed="rId1"/>
        <a:stretch>
          <a:fillRect/>
        </a:stretch>
      </xdr:blipFill>
      <xdr:spPr>
        <a:xfrm>
          <a:off x="219075" y="104775"/>
          <a:ext cx="1200150" cy="1285875"/>
        </a:xfrm>
        <a:prstGeom prst="rect">
          <a:avLst/>
        </a:prstGeom>
        <a:noFill/>
        <a:ln w="9525" cmpd="sng">
          <a:noFill/>
        </a:ln>
      </xdr:spPr>
    </xdr:pic>
    <xdr:clientData/>
  </xdr:twoCellAnchor>
  <xdr:twoCellAnchor editAs="oneCell">
    <xdr:from>
      <xdr:col>7</xdr:col>
      <xdr:colOff>400050</xdr:colOff>
      <xdr:row>0</xdr:row>
      <xdr:rowOff>66675</xdr:rowOff>
    </xdr:from>
    <xdr:to>
      <xdr:col>7</xdr:col>
      <xdr:colOff>1657350</xdr:colOff>
      <xdr:row>0</xdr:row>
      <xdr:rowOff>1381125</xdr:rowOff>
    </xdr:to>
    <xdr:pic>
      <xdr:nvPicPr>
        <xdr:cNvPr id="2" name="Picture 31"/>
        <xdr:cNvPicPr preferRelativeResize="1">
          <a:picLocks noChangeAspect="1"/>
        </xdr:cNvPicPr>
      </xdr:nvPicPr>
      <xdr:blipFill>
        <a:blip r:embed="rId2"/>
        <a:stretch>
          <a:fillRect/>
        </a:stretch>
      </xdr:blipFill>
      <xdr:spPr>
        <a:xfrm>
          <a:off x="18659475" y="66675"/>
          <a:ext cx="12573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sisolucion/IsolucionCalidad/Mejoramiento/frmFiltroAccion.aspx?TipoAccion=MQ==" TargetMode="External" /><Relationship Id="rId2" Type="http://schemas.openxmlformats.org/officeDocument/2006/relationships/hyperlink" Target="http://www.saludcapital.gov.co/Paginas2/TransparenciayaccesoalainformacionPublica.aspx" TargetMode="External" /><Relationship Id="rId3" Type="http://schemas.openxmlformats.org/officeDocument/2006/relationships/hyperlink" Target="http://www.saludcapital.gov.co/Paginas2/TransparenciayaccesoalainformacionPublica.aspx" TargetMode="External" /><Relationship Id="rId4" Type="http://schemas.openxmlformats.org/officeDocument/2006/relationships/hyperlink" Target="http://sdsisolucion/IsolucionCalidad/Documentacion/frmListadoMaestroDocumentos.aspx"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11"/>
  <sheetViews>
    <sheetView showGridLines="0" view="pageBreakPreview" zoomScale="80" zoomScaleNormal="60" zoomScaleSheetLayoutView="80" zoomScalePageLayoutView="54" workbookViewId="0" topLeftCell="A1">
      <selection activeCell="I4" sqref="I4"/>
    </sheetView>
  </sheetViews>
  <sheetFormatPr defaultColWidth="11.421875" defaultRowHeight="15"/>
  <cols>
    <col min="1" max="1" width="42.00390625" style="2" customWidth="1"/>
    <col min="2" max="2" width="58.140625" style="2" customWidth="1"/>
    <col min="3" max="3" width="22.00390625" style="2" customWidth="1"/>
    <col min="4" max="4" width="18.57421875" style="2" customWidth="1"/>
    <col min="5" max="6" width="18.8515625" style="2" bestFit="1" customWidth="1"/>
    <col min="7" max="7" width="26.7109375" style="2" customWidth="1"/>
    <col min="8" max="59" width="11.421875" style="2" customWidth="1"/>
    <col min="60" max="61" width="0" style="2" hidden="1" customWidth="1"/>
    <col min="62" max="16384" width="11.421875" style="2" customWidth="1"/>
  </cols>
  <sheetData>
    <row r="1" spans="1:7" s="1" customFormat="1" ht="126.75" customHeight="1">
      <c r="A1" s="18"/>
      <c r="B1" s="75" t="s">
        <v>31</v>
      </c>
      <c r="C1" s="76"/>
      <c r="D1" s="76"/>
      <c r="E1" s="76"/>
      <c r="F1" s="76"/>
      <c r="G1" s="39"/>
    </row>
    <row r="2" spans="1:7" s="1" customFormat="1" ht="18">
      <c r="A2" s="29" t="s">
        <v>32</v>
      </c>
      <c r="B2" s="77" t="s">
        <v>89</v>
      </c>
      <c r="C2" s="78"/>
      <c r="D2" s="78"/>
      <c r="E2" s="78"/>
      <c r="F2" s="78"/>
      <c r="G2" s="40"/>
    </row>
    <row r="3" spans="1:62" s="4" customFormat="1" ht="65.25" customHeight="1">
      <c r="A3" s="10" t="s">
        <v>18</v>
      </c>
      <c r="B3" s="11" t="s">
        <v>16</v>
      </c>
      <c r="C3" s="30" t="s">
        <v>33</v>
      </c>
      <c r="D3" s="31" t="s">
        <v>34</v>
      </c>
      <c r="E3" s="10" t="s">
        <v>14</v>
      </c>
      <c r="F3" s="10" t="s">
        <v>15</v>
      </c>
      <c r="G3" s="10" t="s">
        <v>11</v>
      </c>
      <c r="BH3" s="5" t="s">
        <v>2</v>
      </c>
      <c r="BI3" s="7" t="s">
        <v>0</v>
      </c>
      <c r="BJ3" s="6"/>
    </row>
    <row r="4" spans="1:61" s="3" customFormat="1" ht="78.75" customHeight="1">
      <c r="A4" s="35" t="s">
        <v>42</v>
      </c>
      <c r="B4" s="35" t="s">
        <v>90</v>
      </c>
      <c r="C4" s="36" t="s">
        <v>98</v>
      </c>
      <c r="D4" s="59">
        <v>0.3</v>
      </c>
      <c r="E4" s="59">
        <f>+2!D24</f>
        <v>0.25</v>
      </c>
      <c r="F4" s="59">
        <f>+2!E24</f>
        <v>0.23</v>
      </c>
      <c r="G4" s="59">
        <f>+F4*D4</f>
        <v>0.069</v>
      </c>
      <c r="I4" s="48"/>
      <c r="BH4" s="5"/>
      <c r="BI4" s="7"/>
    </row>
    <row r="5" spans="1:61" s="3" customFormat="1" ht="54" customHeight="1">
      <c r="A5" s="35" t="s">
        <v>91</v>
      </c>
      <c r="B5" s="35" t="s">
        <v>92</v>
      </c>
      <c r="C5" s="36" t="s">
        <v>98</v>
      </c>
      <c r="D5" s="59">
        <v>0.15</v>
      </c>
      <c r="E5" s="59">
        <f>+2!D35</f>
        <v>0.22999999999999998</v>
      </c>
      <c r="F5" s="59">
        <f>+2!E35</f>
        <v>0.22999999999999998</v>
      </c>
      <c r="G5" s="59">
        <f aca="true" t="shared" si="0" ref="G5:G10">+F5*D5</f>
        <v>0.034499999999999996</v>
      </c>
      <c r="BH5" s="5"/>
      <c r="BI5" s="7"/>
    </row>
    <row r="6" spans="1:61" s="3" customFormat="1" ht="48.75" customHeight="1">
      <c r="A6" s="35" t="s">
        <v>93</v>
      </c>
      <c r="B6" s="35" t="s">
        <v>94</v>
      </c>
      <c r="C6" s="36" t="s">
        <v>98</v>
      </c>
      <c r="D6" s="59">
        <v>0.05</v>
      </c>
      <c r="E6" s="59">
        <f>+2!D44</f>
        <v>0.15000000000000002</v>
      </c>
      <c r="F6" s="59">
        <f>+2!E44</f>
        <v>0.15000000000000002</v>
      </c>
      <c r="G6" s="59">
        <f t="shared" si="0"/>
        <v>0.0075000000000000015</v>
      </c>
      <c r="BH6" s="5"/>
      <c r="BI6" s="7"/>
    </row>
    <row r="7" spans="1:61" s="3" customFormat="1" ht="61.5" customHeight="1">
      <c r="A7" s="35" t="s">
        <v>95</v>
      </c>
      <c r="B7" s="35" t="s">
        <v>96</v>
      </c>
      <c r="C7" s="36" t="s">
        <v>98</v>
      </c>
      <c r="D7" s="59">
        <v>0.15</v>
      </c>
      <c r="E7" s="59">
        <f>+2!D50</f>
        <v>0.2</v>
      </c>
      <c r="F7" s="59">
        <f>+2!E50</f>
        <v>0.2</v>
      </c>
      <c r="G7" s="59">
        <f t="shared" si="0"/>
        <v>0.03</v>
      </c>
      <c r="BH7" s="5"/>
      <c r="BI7" s="7"/>
    </row>
    <row r="8" spans="1:61" s="3" customFormat="1" ht="37.5" customHeight="1">
      <c r="A8" s="35" t="s">
        <v>78</v>
      </c>
      <c r="B8" s="35" t="s">
        <v>97</v>
      </c>
      <c r="C8" s="36" t="s">
        <v>99</v>
      </c>
      <c r="D8" s="59">
        <v>0.2</v>
      </c>
      <c r="E8" s="59">
        <f>+2!D55</f>
        <v>0.25</v>
      </c>
      <c r="F8" s="59">
        <f>+2!E55</f>
        <v>0.25</v>
      </c>
      <c r="G8" s="59">
        <f t="shared" si="0"/>
        <v>0.05</v>
      </c>
      <c r="BH8" s="5"/>
      <c r="BI8" s="7"/>
    </row>
    <row r="9" spans="1:61" s="3" customFormat="1" ht="67.5" customHeight="1">
      <c r="A9" s="35" t="s">
        <v>91</v>
      </c>
      <c r="B9" s="35" t="s">
        <v>92</v>
      </c>
      <c r="C9" s="36" t="s">
        <v>99</v>
      </c>
      <c r="D9" s="59">
        <v>0.08</v>
      </c>
      <c r="E9" s="59">
        <f>+2!D64</f>
        <v>0.19</v>
      </c>
      <c r="F9" s="59">
        <f>+2!E64</f>
        <v>0.1669</v>
      </c>
      <c r="G9" s="59">
        <f t="shared" si="0"/>
        <v>0.013352</v>
      </c>
      <c r="BH9" s="5"/>
      <c r="BI9" s="7"/>
    </row>
    <row r="10" spans="1:62" ht="67.5" customHeight="1">
      <c r="A10" s="35" t="s">
        <v>95</v>
      </c>
      <c r="B10" s="35" t="s">
        <v>96</v>
      </c>
      <c r="C10" s="36" t="s">
        <v>99</v>
      </c>
      <c r="D10" s="59">
        <v>0.07</v>
      </c>
      <c r="E10" s="59">
        <f>+2!D69</f>
        <v>0.25</v>
      </c>
      <c r="F10" s="59">
        <f>+2!E69</f>
        <v>0.25</v>
      </c>
      <c r="G10" s="59">
        <f t="shared" si="0"/>
        <v>0.0175</v>
      </c>
      <c r="J10" s="3"/>
      <c r="BH10" s="5" t="s">
        <v>3</v>
      </c>
      <c r="BI10" s="7" t="s">
        <v>1</v>
      </c>
      <c r="BJ10" s="6"/>
    </row>
    <row r="11" spans="1:10" ht="28.5" customHeight="1">
      <c r="A11" s="79" t="s">
        <v>10</v>
      </c>
      <c r="B11" s="80"/>
      <c r="C11" s="81"/>
      <c r="D11" s="60">
        <f>+SUM(D4:D10)</f>
        <v>0.9999999999999998</v>
      </c>
      <c r="E11" s="82"/>
      <c r="F11" s="83"/>
      <c r="G11" s="60">
        <f>SUM(G4:G10)</f>
        <v>0.221852</v>
      </c>
      <c r="J11" s="3"/>
    </row>
  </sheetData>
  <sheetProtection password="EA69" sheet="1"/>
  <mergeCells count="4">
    <mergeCell ref="B1:F1"/>
    <mergeCell ref="B2:F2"/>
    <mergeCell ref="A11:C11"/>
    <mergeCell ref="E11:F11"/>
  </mergeCells>
  <printOptions gridLines="1" horizontalCentered="1" verticalCentered="1"/>
  <pageMargins left="0.1968503937007874" right="0.1968503937007874" top="0.1968503937007874" bottom="0.1968503937007874" header="0.1968503937007874" footer="0.1968503937007874"/>
  <pageSetup orientation="landscape" paperSize="14" scale="48" r:id="rId2"/>
  <drawing r:id="rId1"/>
</worksheet>
</file>

<file path=xl/worksheets/sheet2.xml><?xml version="1.0" encoding="utf-8"?>
<worksheet xmlns="http://schemas.openxmlformats.org/spreadsheetml/2006/main" xmlns:r="http://schemas.openxmlformats.org/officeDocument/2006/relationships">
  <dimension ref="A1:K133"/>
  <sheetViews>
    <sheetView tabSelected="1" view="pageBreakPreview" zoomScale="60" zoomScaleNormal="60" zoomScalePageLayoutView="0" workbookViewId="0" topLeftCell="C45">
      <selection activeCell="C51" sqref="C51"/>
    </sheetView>
  </sheetViews>
  <sheetFormatPr defaultColWidth="11.421875" defaultRowHeight="15"/>
  <cols>
    <col min="1" max="1" width="25.140625" style="0" customWidth="1"/>
    <col min="2" max="2" width="40.00390625" style="0" customWidth="1"/>
    <col min="3" max="3" width="54.28125" style="0" customWidth="1"/>
    <col min="4" max="5" width="16.421875" style="0" customWidth="1"/>
    <col min="6" max="6" width="82.00390625" style="0" customWidth="1"/>
    <col min="7" max="7" width="39.57421875" style="0" customWidth="1"/>
    <col min="8" max="8" width="49.140625" style="0" customWidth="1"/>
  </cols>
  <sheetData>
    <row r="1" spans="1:8" ht="114" customHeight="1">
      <c r="A1" s="15"/>
      <c r="B1" s="109" t="s">
        <v>31</v>
      </c>
      <c r="C1" s="109"/>
      <c r="D1" s="109"/>
      <c r="E1" s="109"/>
      <c r="F1" s="110"/>
      <c r="G1" s="110"/>
      <c r="H1" s="15"/>
    </row>
    <row r="2" spans="1:8" ht="15.75">
      <c r="A2" s="16" t="s">
        <v>35</v>
      </c>
      <c r="B2" s="16" t="s">
        <v>89</v>
      </c>
      <c r="C2" s="16"/>
      <c r="D2" s="16"/>
      <c r="E2" s="16"/>
      <c r="F2" s="108"/>
      <c r="G2" s="108"/>
      <c r="H2" s="108"/>
    </row>
    <row r="3" spans="1:8" ht="56.25" customHeight="1" thickBot="1">
      <c r="A3" s="10" t="s">
        <v>13</v>
      </c>
      <c r="B3" s="20" t="s">
        <v>4</v>
      </c>
      <c r="C3" s="20" t="s">
        <v>19</v>
      </c>
      <c r="D3" s="21" t="s">
        <v>14</v>
      </c>
      <c r="E3" s="21" t="s">
        <v>15</v>
      </c>
      <c r="F3" s="19" t="s">
        <v>12</v>
      </c>
      <c r="G3" s="19" t="s">
        <v>20</v>
      </c>
      <c r="H3" s="19" t="s">
        <v>21</v>
      </c>
    </row>
    <row r="4" spans="1:8" ht="235.5" customHeight="1" thickBot="1">
      <c r="A4" s="103" t="s">
        <v>141</v>
      </c>
      <c r="B4" s="102" t="s">
        <v>38</v>
      </c>
      <c r="C4" s="65" t="s">
        <v>39</v>
      </c>
      <c r="D4" s="43">
        <v>0.01</v>
      </c>
      <c r="E4" s="43">
        <v>0.01</v>
      </c>
      <c r="F4" s="56" t="s">
        <v>110</v>
      </c>
      <c r="G4" s="58" t="s">
        <v>142</v>
      </c>
      <c r="H4" s="84" t="s">
        <v>166</v>
      </c>
    </row>
    <row r="5" spans="1:8" ht="76.5" customHeight="1" thickBot="1">
      <c r="A5" s="104"/>
      <c r="B5" s="102"/>
      <c r="C5" s="65" t="s">
        <v>40</v>
      </c>
      <c r="D5" s="43">
        <v>0.01</v>
      </c>
      <c r="E5" s="43">
        <v>0.01</v>
      </c>
      <c r="F5" s="56" t="s">
        <v>133</v>
      </c>
      <c r="G5" s="58" t="s">
        <v>142</v>
      </c>
      <c r="H5" s="87"/>
    </row>
    <row r="6" spans="1:8" ht="82.5" customHeight="1">
      <c r="A6" s="104"/>
      <c r="B6" s="102"/>
      <c r="C6" s="65" t="s">
        <v>41</v>
      </c>
      <c r="D6" s="43">
        <v>0.03</v>
      </c>
      <c r="E6" s="43">
        <v>0.03</v>
      </c>
      <c r="F6" s="56" t="s">
        <v>113</v>
      </c>
      <c r="G6" s="58" t="s">
        <v>102</v>
      </c>
      <c r="H6" s="87"/>
    </row>
    <row r="7" spans="1:8" ht="18.75" customHeight="1" thickBot="1">
      <c r="A7" s="104"/>
      <c r="B7" s="47" t="s">
        <v>5</v>
      </c>
      <c r="C7" s="47"/>
      <c r="D7" s="33">
        <f>+SUM(D4:D6)</f>
        <v>0.05</v>
      </c>
      <c r="E7" s="33">
        <f>+SUM(E4:E6)</f>
        <v>0.05</v>
      </c>
      <c r="F7" s="8"/>
      <c r="G7" s="8"/>
      <c r="H7" s="87"/>
    </row>
    <row r="8" spans="1:8" ht="54" customHeight="1">
      <c r="A8" s="104"/>
      <c r="B8" s="103" t="s">
        <v>43</v>
      </c>
      <c r="C8" s="65" t="s">
        <v>44</v>
      </c>
      <c r="D8" s="43">
        <v>0.01</v>
      </c>
      <c r="E8" s="43">
        <v>0.01</v>
      </c>
      <c r="F8" s="73" t="s">
        <v>140</v>
      </c>
      <c r="G8" s="111" t="s">
        <v>143</v>
      </c>
      <c r="H8" s="87"/>
    </row>
    <row r="9" spans="1:8" ht="57.75" customHeight="1">
      <c r="A9" s="104"/>
      <c r="B9" s="104"/>
      <c r="C9" s="65" t="s">
        <v>45</v>
      </c>
      <c r="D9" s="43">
        <v>0.01</v>
      </c>
      <c r="E9" s="43">
        <v>0.01</v>
      </c>
      <c r="F9" s="74" t="s">
        <v>139</v>
      </c>
      <c r="G9" s="112"/>
      <c r="H9" s="87"/>
    </row>
    <row r="10" spans="1:8" ht="15" customHeight="1">
      <c r="A10" s="104"/>
      <c r="B10" s="47" t="s">
        <v>5</v>
      </c>
      <c r="C10" s="47"/>
      <c r="D10" s="33">
        <f>+SUM(D8:D9)</f>
        <v>0.02</v>
      </c>
      <c r="E10" s="33">
        <f>+SUM(E8:E9)</f>
        <v>0.02</v>
      </c>
      <c r="F10" s="8"/>
      <c r="G10" s="8"/>
      <c r="H10" s="87"/>
    </row>
    <row r="11" spans="1:8" ht="49.5" customHeight="1">
      <c r="A11" s="104"/>
      <c r="B11" s="102" t="s">
        <v>46</v>
      </c>
      <c r="C11" s="49" t="s">
        <v>47</v>
      </c>
      <c r="D11" s="43">
        <v>0.02</v>
      </c>
      <c r="E11" s="43">
        <v>0.02</v>
      </c>
      <c r="F11" s="71" t="s">
        <v>135</v>
      </c>
      <c r="G11" s="71" t="s">
        <v>136</v>
      </c>
      <c r="H11" s="87"/>
    </row>
    <row r="12" spans="1:8" ht="66" customHeight="1">
      <c r="A12" s="104"/>
      <c r="B12" s="102"/>
      <c r="C12" s="49" t="s">
        <v>48</v>
      </c>
      <c r="D12" s="43">
        <v>0.02</v>
      </c>
      <c r="E12" s="43">
        <v>0.02</v>
      </c>
      <c r="F12" s="72" t="s">
        <v>137</v>
      </c>
      <c r="G12" s="57" t="s">
        <v>112</v>
      </c>
      <c r="H12" s="87"/>
    </row>
    <row r="13" spans="1:8" ht="16.5" customHeight="1">
      <c r="A13" s="104"/>
      <c r="B13" s="47" t="s">
        <v>5</v>
      </c>
      <c r="C13" s="47"/>
      <c r="D13" s="33">
        <f>+SUM(D11:D12)</f>
        <v>0.04</v>
      </c>
      <c r="E13" s="33">
        <f>+SUM(E11:E12)</f>
        <v>0.04</v>
      </c>
      <c r="F13" s="8"/>
      <c r="G13" s="8"/>
      <c r="H13" s="87"/>
    </row>
    <row r="14" spans="1:8" ht="185.25" customHeight="1">
      <c r="A14" s="104"/>
      <c r="B14" s="63" t="s">
        <v>49</v>
      </c>
      <c r="C14" s="49" t="s">
        <v>50</v>
      </c>
      <c r="D14" s="43">
        <v>0.02</v>
      </c>
      <c r="E14" s="43">
        <v>0.02</v>
      </c>
      <c r="F14" s="57" t="s">
        <v>144</v>
      </c>
      <c r="G14" s="57" t="s">
        <v>114</v>
      </c>
      <c r="H14" s="87"/>
    </row>
    <row r="15" spans="1:8" ht="21.75" customHeight="1">
      <c r="A15" s="104"/>
      <c r="B15" s="47" t="s">
        <v>5</v>
      </c>
      <c r="C15" s="47"/>
      <c r="D15" s="33">
        <f>SUM(D14)</f>
        <v>0.02</v>
      </c>
      <c r="E15" s="33">
        <f>SUM(E14)</f>
        <v>0.02</v>
      </c>
      <c r="F15" s="8"/>
      <c r="G15" s="8"/>
      <c r="H15" s="87"/>
    </row>
    <row r="16" spans="1:8" ht="30" customHeight="1">
      <c r="A16" s="104"/>
      <c r="B16" s="102" t="s">
        <v>37</v>
      </c>
      <c r="C16" s="66" t="s">
        <v>51</v>
      </c>
      <c r="D16" s="43">
        <v>0.03</v>
      </c>
      <c r="E16" s="43">
        <v>0.01</v>
      </c>
      <c r="F16" s="57" t="s">
        <v>130</v>
      </c>
      <c r="G16" s="8" t="s">
        <v>131</v>
      </c>
      <c r="H16" s="87"/>
    </row>
    <row r="17" spans="1:8" ht="177.75" customHeight="1">
      <c r="A17" s="104"/>
      <c r="B17" s="102"/>
      <c r="C17" s="66" t="s">
        <v>52</v>
      </c>
      <c r="D17" s="43">
        <v>0.01</v>
      </c>
      <c r="E17" s="43">
        <v>0.01</v>
      </c>
      <c r="F17" s="57" t="s">
        <v>163</v>
      </c>
      <c r="G17" s="32" t="s">
        <v>112</v>
      </c>
      <c r="H17" s="87"/>
    </row>
    <row r="18" spans="1:8" ht="53.25" customHeight="1">
      <c r="A18" s="104"/>
      <c r="B18" s="102"/>
      <c r="C18" s="67" t="s">
        <v>36</v>
      </c>
      <c r="D18" s="43">
        <v>0.02</v>
      </c>
      <c r="E18" s="43">
        <v>0.02</v>
      </c>
      <c r="F18" s="57" t="s">
        <v>145</v>
      </c>
      <c r="G18" s="32" t="s">
        <v>112</v>
      </c>
      <c r="H18" s="87"/>
    </row>
    <row r="19" spans="1:8" ht="16.5" customHeight="1">
      <c r="A19" s="104"/>
      <c r="B19" s="47" t="s">
        <v>5</v>
      </c>
      <c r="C19" s="47"/>
      <c r="D19" s="33">
        <f>SUM(D16:D18)</f>
        <v>0.06</v>
      </c>
      <c r="E19" s="33">
        <f>SUM(E16:E18)</f>
        <v>0.04</v>
      </c>
      <c r="F19" s="8"/>
      <c r="G19" s="8"/>
      <c r="H19" s="87"/>
    </row>
    <row r="20" spans="1:8" ht="96" customHeight="1">
      <c r="A20" s="104"/>
      <c r="B20" s="103" t="s">
        <v>146</v>
      </c>
      <c r="C20" s="32" t="s">
        <v>147</v>
      </c>
      <c r="D20" s="43">
        <v>0.03</v>
      </c>
      <c r="E20" s="43">
        <v>0.03</v>
      </c>
      <c r="F20" s="57" t="s">
        <v>148</v>
      </c>
      <c r="G20" s="32" t="s">
        <v>103</v>
      </c>
      <c r="H20" s="87"/>
    </row>
    <row r="21" spans="1:8" ht="76.5" customHeight="1">
      <c r="A21" s="104"/>
      <c r="B21" s="104"/>
      <c r="C21" s="32" t="s">
        <v>149</v>
      </c>
      <c r="D21" s="43">
        <v>0.02</v>
      </c>
      <c r="E21" s="43">
        <v>0.02</v>
      </c>
      <c r="F21" s="57" t="s">
        <v>165</v>
      </c>
      <c r="G21" s="32" t="s">
        <v>164</v>
      </c>
      <c r="H21" s="87"/>
    </row>
    <row r="22" spans="1:8" ht="48.75" customHeight="1">
      <c r="A22" s="104"/>
      <c r="B22" s="105"/>
      <c r="C22" s="32" t="s">
        <v>53</v>
      </c>
      <c r="D22" s="43">
        <v>0.01</v>
      </c>
      <c r="E22" s="43">
        <v>0.01</v>
      </c>
      <c r="F22" s="32" t="s">
        <v>111</v>
      </c>
      <c r="G22" s="32" t="s">
        <v>112</v>
      </c>
      <c r="H22" s="87"/>
    </row>
    <row r="23" spans="1:8" ht="16.5" customHeight="1">
      <c r="A23" s="104"/>
      <c r="B23" s="47" t="s">
        <v>5</v>
      </c>
      <c r="C23" s="47"/>
      <c r="D23" s="33">
        <f>SUM(D20:D22)</f>
        <v>0.060000000000000005</v>
      </c>
      <c r="E23" s="33">
        <f>SUM(E20:E22)</f>
        <v>0.060000000000000005</v>
      </c>
      <c r="F23" s="8"/>
      <c r="G23" s="8"/>
      <c r="H23" s="87"/>
    </row>
    <row r="24" spans="1:8" ht="16.5" customHeight="1">
      <c r="A24" s="105"/>
      <c r="B24" s="37" t="s">
        <v>10</v>
      </c>
      <c r="C24" s="37"/>
      <c r="D24" s="34">
        <f>+D7+D10+D13+D15+D19+D23</f>
        <v>0.25</v>
      </c>
      <c r="E24" s="34">
        <f>+E7+E10+E13+E15+E19+E23</f>
        <v>0.23</v>
      </c>
      <c r="F24" s="8"/>
      <c r="G24" s="8"/>
      <c r="H24" s="88"/>
    </row>
    <row r="25" spans="1:8" ht="80.25" customHeight="1">
      <c r="A25" s="103" t="s">
        <v>64</v>
      </c>
      <c r="B25" s="61" t="s">
        <v>54</v>
      </c>
      <c r="C25" s="61" t="s">
        <v>58</v>
      </c>
      <c r="D25" s="43">
        <v>0.04</v>
      </c>
      <c r="E25" s="43">
        <v>0.04</v>
      </c>
      <c r="F25" s="32" t="s">
        <v>104</v>
      </c>
      <c r="G25" s="57" t="s">
        <v>112</v>
      </c>
      <c r="H25" s="84" t="s">
        <v>150</v>
      </c>
    </row>
    <row r="26" spans="1:8" ht="16.5" customHeight="1">
      <c r="A26" s="104"/>
      <c r="B26" s="47" t="s">
        <v>5</v>
      </c>
      <c r="C26" s="47"/>
      <c r="D26" s="33">
        <f>+SUM(D25:D25)</f>
        <v>0.04</v>
      </c>
      <c r="E26" s="33">
        <f>+SUM(E25:E25)</f>
        <v>0.04</v>
      </c>
      <c r="F26" s="8"/>
      <c r="G26" s="8"/>
      <c r="H26" s="85"/>
    </row>
    <row r="27" spans="1:8" ht="63.75" customHeight="1">
      <c r="A27" s="104"/>
      <c r="B27" s="61" t="s">
        <v>55</v>
      </c>
      <c r="C27" s="61" t="s">
        <v>59</v>
      </c>
      <c r="D27" s="43">
        <v>0.01</v>
      </c>
      <c r="E27" s="43">
        <v>0.01</v>
      </c>
      <c r="F27" s="32" t="s">
        <v>115</v>
      </c>
      <c r="G27" s="57" t="s">
        <v>112</v>
      </c>
      <c r="H27" s="85"/>
    </row>
    <row r="28" spans="1:8" ht="16.5" customHeight="1">
      <c r="A28" s="104"/>
      <c r="B28" s="47" t="s">
        <v>5</v>
      </c>
      <c r="C28" s="47"/>
      <c r="D28" s="33">
        <f>SUM(D27)</f>
        <v>0.01</v>
      </c>
      <c r="E28" s="33">
        <f>SUM(E27)</f>
        <v>0.01</v>
      </c>
      <c r="F28" s="8"/>
      <c r="G28" s="8"/>
      <c r="H28" s="85"/>
    </row>
    <row r="29" spans="1:8" ht="61.5" customHeight="1">
      <c r="A29" s="104"/>
      <c r="B29" s="107" t="s">
        <v>56</v>
      </c>
      <c r="C29" s="61" t="s">
        <v>60</v>
      </c>
      <c r="D29" s="43">
        <v>0.04</v>
      </c>
      <c r="E29" s="43">
        <v>0.04</v>
      </c>
      <c r="F29" s="32" t="s">
        <v>100</v>
      </c>
      <c r="G29" s="57" t="s">
        <v>112</v>
      </c>
      <c r="H29" s="85"/>
    </row>
    <row r="30" spans="1:8" ht="81" customHeight="1">
      <c r="A30" s="104"/>
      <c r="B30" s="87"/>
      <c r="C30" s="61" t="s">
        <v>61</v>
      </c>
      <c r="D30" s="43">
        <v>0.02</v>
      </c>
      <c r="E30" s="43">
        <v>0.02</v>
      </c>
      <c r="F30" s="32" t="s">
        <v>101</v>
      </c>
      <c r="G30" s="57" t="s">
        <v>151</v>
      </c>
      <c r="H30" s="85"/>
    </row>
    <row r="31" spans="1:8" ht="78.75" customHeight="1">
      <c r="A31" s="104"/>
      <c r="B31" s="88"/>
      <c r="C31" s="61" t="s">
        <v>62</v>
      </c>
      <c r="D31" s="43">
        <v>0.06</v>
      </c>
      <c r="E31" s="43">
        <v>0.06</v>
      </c>
      <c r="F31" s="32" t="s">
        <v>152</v>
      </c>
      <c r="G31" s="57" t="s">
        <v>151</v>
      </c>
      <c r="H31" s="85"/>
    </row>
    <row r="32" spans="1:8" ht="16.5" customHeight="1">
      <c r="A32" s="104"/>
      <c r="B32" s="47" t="s">
        <v>5</v>
      </c>
      <c r="C32" s="47"/>
      <c r="D32" s="33">
        <f>SUM(D29:D31)</f>
        <v>0.12</v>
      </c>
      <c r="E32" s="33">
        <f>SUM(E29:E31)</f>
        <v>0.12</v>
      </c>
      <c r="F32" s="8"/>
      <c r="G32" s="8"/>
      <c r="H32" s="85"/>
    </row>
    <row r="33" spans="1:8" ht="87.75" customHeight="1">
      <c r="A33" s="104"/>
      <c r="B33" s="61" t="s">
        <v>57</v>
      </c>
      <c r="C33" s="61" t="s">
        <v>63</v>
      </c>
      <c r="D33" s="43">
        <v>0.06</v>
      </c>
      <c r="E33" s="43">
        <v>0.06</v>
      </c>
      <c r="F33" s="57" t="s">
        <v>120</v>
      </c>
      <c r="G33" s="57" t="s">
        <v>121</v>
      </c>
      <c r="H33" s="85"/>
    </row>
    <row r="34" spans="1:8" ht="16.5" customHeight="1">
      <c r="A34" s="104"/>
      <c r="B34" s="47" t="s">
        <v>5</v>
      </c>
      <c r="C34" s="47"/>
      <c r="D34" s="33">
        <f>+SUM(D33:D33)</f>
        <v>0.06</v>
      </c>
      <c r="E34" s="33">
        <f>+SUM(E33:E33)</f>
        <v>0.06</v>
      </c>
      <c r="F34" s="8"/>
      <c r="G34" s="8"/>
      <c r="H34" s="85"/>
    </row>
    <row r="35" spans="1:8" ht="16.5" customHeight="1">
      <c r="A35" s="105"/>
      <c r="B35" s="37" t="s">
        <v>10</v>
      </c>
      <c r="C35" s="37"/>
      <c r="D35" s="34">
        <f>+D26+D28+D32+D34</f>
        <v>0.22999999999999998</v>
      </c>
      <c r="E35" s="34">
        <f>+E26+E28+E32+E34</f>
        <v>0.22999999999999998</v>
      </c>
      <c r="F35" s="8"/>
      <c r="G35" s="8"/>
      <c r="H35" s="86"/>
    </row>
    <row r="36" spans="1:8" ht="90.75" customHeight="1">
      <c r="A36" s="106" t="s">
        <v>65</v>
      </c>
      <c r="B36" s="107" t="s">
        <v>66</v>
      </c>
      <c r="C36" s="61" t="s">
        <v>67</v>
      </c>
      <c r="D36" s="43">
        <v>0.02</v>
      </c>
      <c r="E36" s="43">
        <v>0.02</v>
      </c>
      <c r="F36" s="32" t="s">
        <v>122</v>
      </c>
      <c r="G36" s="68" t="s">
        <v>123</v>
      </c>
      <c r="H36" s="84" t="s">
        <v>153</v>
      </c>
    </row>
    <row r="37" spans="1:8" ht="121.5" customHeight="1">
      <c r="A37" s="96"/>
      <c r="B37" s="88"/>
      <c r="C37" s="61" t="s">
        <v>68</v>
      </c>
      <c r="D37" s="43">
        <v>0.02</v>
      </c>
      <c r="E37" s="43">
        <v>0.02</v>
      </c>
      <c r="F37" s="57" t="s">
        <v>154</v>
      </c>
      <c r="G37" s="57" t="s">
        <v>155</v>
      </c>
      <c r="H37" s="87"/>
    </row>
    <row r="38" spans="1:8" ht="16.5" customHeight="1">
      <c r="A38" s="96"/>
      <c r="B38" s="47" t="s">
        <v>5</v>
      </c>
      <c r="C38" s="47"/>
      <c r="D38" s="33">
        <f>SUM(D36:D37)</f>
        <v>0.04</v>
      </c>
      <c r="E38" s="33">
        <f>SUM(E36:E37)</f>
        <v>0.04</v>
      </c>
      <c r="F38" s="8"/>
      <c r="G38" s="8"/>
      <c r="H38" s="87"/>
    </row>
    <row r="39" spans="1:8" ht="90" customHeight="1">
      <c r="A39" s="96"/>
      <c r="B39" s="64" t="s">
        <v>118</v>
      </c>
      <c r="C39" s="49" t="s">
        <v>69</v>
      </c>
      <c r="D39" s="43">
        <v>0.04</v>
      </c>
      <c r="E39" s="43">
        <v>0.04</v>
      </c>
      <c r="F39" s="71" t="s">
        <v>138</v>
      </c>
      <c r="G39" s="57" t="s">
        <v>112</v>
      </c>
      <c r="H39" s="87"/>
    </row>
    <row r="40" spans="1:8" ht="16.5" customHeight="1">
      <c r="A40" s="96"/>
      <c r="B40" s="47" t="s">
        <v>5</v>
      </c>
      <c r="C40" s="47"/>
      <c r="D40" s="33">
        <f>SUM(D39:D39)</f>
        <v>0.04</v>
      </c>
      <c r="E40" s="33">
        <f>SUM(E39:E39)</f>
        <v>0.04</v>
      </c>
      <c r="F40" s="8"/>
      <c r="G40" s="8"/>
      <c r="H40" s="87"/>
    </row>
    <row r="41" spans="1:8" ht="54.75" customHeight="1">
      <c r="A41" s="96"/>
      <c r="B41" s="101" t="s">
        <v>70</v>
      </c>
      <c r="C41" s="49" t="s">
        <v>124</v>
      </c>
      <c r="D41" s="43">
        <v>0.05</v>
      </c>
      <c r="E41" s="43">
        <v>0.05</v>
      </c>
      <c r="F41" s="32" t="s">
        <v>125</v>
      </c>
      <c r="G41" s="57" t="s">
        <v>112</v>
      </c>
      <c r="H41" s="87"/>
    </row>
    <row r="42" spans="1:8" ht="49.5" customHeight="1">
      <c r="A42" s="96"/>
      <c r="B42" s="101"/>
      <c r="C42" s="61" t="s">
        <v>71</v>
      </c>
      <c r="D42" s="43">
        <v>0.02</v>
      </c>
      <c r="E42" s="43">
        <v>0.02</v>
      </c>
      <c r="F42" s="32" t="s">
        <v>126</v>
      </c>
      <c r="G42" s="57" t="s">
        <v>112</v>
      </c>
      <c r="H42" s="87"/>
    </row>
    <row r="43" spans="1:8" ht="16.5" customHeight="1">
      <c r="A43" s="96"/>
      <c r="B43" s="47" t="s">
        <v>5</v>
      </c>
      <c r="C43" s="47"/>
      <c r="D43" s="33">
        <f>+SUM(D41:D42)</f>
        <v>0.07</v>
      </c>
      <c r="E43" s="33">
        <f>+SUM(E41:E42)</f>
        <v>0.07</v>
      </c>
      <c r="F43" s="8"/>
      <c r="G43" s="8"/>
      <c r="H43" s="87"/>
    </row>
    <row r="44" spans="1:8" ht="16.5" customHeight="1">
      <c r="A44" s="97"/>
      <c r="B44" s="37" t="s">
        <v>10</v>
      </c>
      <c r="C44" s="37"/>
      <c r="D44" s="34">
        <f>+D38+D40+D43</f>
        <v>0.15000000000000002</v>
      </c>
      <c r="E44" s="34">
        <f>+E38+E40+E43</f>
        <v>0.15000000000000002</v>
      </c>
      <c r="F44" s="8"/>
      <c r="G44" s="8"/>
      <c r="H44" s="88"/>
    </row>
    <row r="45" spans="1:8" ht="45" customHeight="1">
      <c r="A45" s="103" t="s">
        <v>72</v>
      </c>
      <c r="B45" s="101" t="s">
        <v>73</v>
      </c>
      <c r="C45" s="61" t="s">
        <v>74</v>
      </c>
      <c r="D45" s="44">
        <v>0.05</v>
      </c>
      <c r="E45" s="44">
        <v>0.05</v>
      </c>
      <c r="F45" s="32" t="s">
        <v>127</v>
      </c>
      <c r="G45" s="32" t="s">
        <v>128</v>
      </c>
      <c r="H45" s="84" t="s">
        <v>156</v>
      </c>
    </row>
    <row r="46" spans="1:8" ht="69.75" customHeight="1">
      <c r="A46" s="104"/>
      <c r="B46" s="101"/>
      <c r="C46" s="61" t="s">
        <v>75</v>
      </c>
      <c r="D46" s="44">
        <v>0.05</v>
      </c>
      <c r="E46" s="44">
        <v>0.05</v>
      </c>
      <c r="F46" s="32" t="s">
        <v>129</v>
      </c>
      <c r="G46" s="57" t="s">
        <v>157</v>
      </c>
      <c r="H46" s="87"/>
    </row>
    <row r="47" spans="1:8" ht="16.5" customHeight="1">
      <c r="A47" s="104"/>
      <c r="B47" s="47" t="s">
        <v>5</v>
      </c>
      <c r="C47" s="47"/>
      <c r="D47" s="33">
        <f>SUM(D45:D46)</f>
        <v>0.1</v>
      </c>
      <c r="E47" s="33">
        <f>SUM(E45:E46)</f>
        <v>0.1</v>
      </c>
      <c r="F47" s="8"/>
      <c r="G47" s="8"/>
      <c r="H47" s="87"/>
    </row>
    <row r="48" spans="1:8" ht="97.5" customHeight="1">
      <c r="A48" s="104"/>
      <c r="B48" s="61" t="s">
        <v>76</v>
      </c>
      <c r="C48" s="61" t="s">
        <v>77</v>
      </c>
      <c r="D48" s="44">
        <v>0.1</v>
      </c>
      <c r="E48" s="44">
        <v>0.1</v>
      </c>
      <c r="F48" s="32" t="s">
        <v>134</v>
      </c>
      <c r="G48" s="57" t="s">
        <v>158</v>
      </c>
      <c r="H48" s="87"/>
    </row>
    <row r="49" spans="1:8" ht="16.5" customHeight="1">
      <c r="A49" s="104"/>
      <c r="B49" s="47" t="s">
        <v>5</v>
      </c>
      <c r="C49" s="47"/>
      <c r="D49" s="33">
        <f>+SUM(D48:D48)</f>
        <v>0.1</v>
      </c>
      <c r="E49" s="33">
        <f>+SUM(E48:E48)</f>
        <v>0.1</v>
      </c>
      <c r="F49" s="8"/>
      <c r="G49" s="8"/>
      <c r="H49" s="87"/>
    </row>
    <row r="50" spans="1:8" ht="16.5" customHeight="1">
      <c r="A50" s="105"/>
      <c r="B50" s="37" t="s">
        <v>10</v>
      </c>
      <c r="C50" s="37"/>
      <c r="D50" s="34">
        <f>+D47+D49</f>
        <v>0.2</v>
      </c>
      <c r="E50" s="34">
        <f>+E47+E49</f>
        <v>0.2</v>
      </c>
      <c r="F50" s="8"/>
      <c r="G50" s="8"/>
      <c r="H50" s="87"/>
    </row>
    <row r="51" spans="1:10" ht="100.5" customHeight="1">
      <c r="A51" s="98" t="s">
        <v>159</v>
      </c>
      <c r="B51" s="113" t="s">
        <v>79</v>
      </c>
      <c r="C51" s="69" t="s">
        <v>81</v>
      </c>
      <c r="D51" s="45">
        <v>0.15</v>
      </c>
      <c r="E51" s="45">
        <v>0.15</v>
      </c>
      <c r="F51" s="51" t="s">
        <v>108</v>
      </c>
      <c r="G51" s="53" t="s">
        <v>132</v>
      </c>
      <c r="H51" s="89" t="s">
        <v>167</v>
      </c>
      <c r="J51">
        <f>1+63+568</f>
        <v>632</v>
      </c>
    </row>
    <row r="52" spans="1:8" ht="107.25" customHeight="1">
      <c r="A52" s="99"/>
      <c r="B52" s="113"/>
      <c r="C52" s="69" t="s">
        <v>82</v>
      </c>
      <c r="D52" s="45">
        <v>0.05</v>
      </c>
      <c r="E52" s="45">
        <v>0.05</v>
      </c>
      <c r="F52" s="51" t="s">
        <v>160</v>
      </c>
      <c r="G52" s="53" t="s">
        <v>132</v>
      </c>
      <c r="H52" s="92"/>
    </row>
    <row r="53" spans="1:8" ht="78.75" customHeight="1">
      <c r="A53" s="99"/>
      <c r="B53" s="113"/>
      <c r="C53" s="69" t="s">
        <v>83</v>
      </c>
      <c r="D53" s="45">
        <v>0.05</v>
      </c>
      <c r="E53" s="45">
        <v>0.05</v>
      </c>
      <c r="F53" s="51" t="s">
        <v>109</v>
      </c>
      <c r="G53" s="53" t="s">
        <v>132</v>
      </c>
      <c r="H53" s="93"/>
    </row>
    <row r="54" spans="1:8" ht="16.5" customHeight="1">
      <c r="A54" s="99"/>
      <c r="B54" s="47" t="s">
        <v>5</v>
      </c>
      <c r="C54" s="47"/>
      <c r="D54" s="33">
        <f>+SUM(D51:D53)</f>
        <v>0.25</v>
      </c>
      <c r="E54" s="33">
        <f>+SUM(E51:E53)</f>
        <v>0.25</v>
      </c>
      <c r="F54" s="52"/>
      <c r="G54" s="52"/>
      <c r="H54" s="54"/>
    </row>
    <row r="55" spans="1:8" ht="16.5" customHeight="1">
      <c r="A55" s="100"/>
      <c r="B55" s="37" t="s">
        <v>80</v>
      </c>
      <c r="C55" s="37"/>
      <c r="D55" s="34">
        <f>+D54</f>
        <v>0.25</v>
      </c>
      <c r="E55" s="34">
        <f>+E54</f>
        <v>0.25</v>
      </c>
      <c r="F55" s="52"/>
      <c r="G55" s="52"/>
      <c r="H55" s="54"/>
    </row>
    <row r="56" spans="1:10" ht="71.25" customHeight="1">
      <c r="A56" s="99" t="s">
        <v>91</v>
      </c>
      <c r="B56" s="62" t="s">
        <v>55</v>
      </c>
      <c r="C56" s="62" t="s">
        <v>59</v>
      </c>
      <c r="D56" s="45">
        <v>0.01</v>
      </c>
      <c r="E56" s="45">
        <v>0.01</v>
      </c>
      <c r="F56" s="51" t="s">
        <v>116</v>
      </c>
      <c r="G56" s="70" t="s">
        <v>105</v>
      </c>
      <c r="H56" s="89" t="s">
        <v>168</v>
      </c>
      <c r="J56" s="55"/>
    </row>
    <row r="57" spans="1:8" ht="16.5" customHeight="1">
      <c r="A57" s="99"/>
      <c r="B57" s="47" t="s">
        <v>84</v>
      </c>
      <c r="C57" s="47"/>
      <c r="D57" s="33">
        <f>SUM(D56)</f>
        <v>0.01</v>
      </c>
      <c r="E57" s="33">
        <f>SUM(E56)</f>
        <v>0.01</v>
      </c>
      <c r="F57" s="52"/>
      <c r="G57" s="52"/>
      <c r="H57" s="90"/>
    </row>
    <row r="58" spans="1:11" ht="72" customHeight="1">
      <c r="A58" s="99"/>
      <c r="B58" s="114" t="s">
        <v>56</v>
      </c>
      <c r="C58" s="38" t="s">
        <v>60</v>
      </c>
      <c r="D58" s="45">
        <v>0.06</v>
      </c>
      <c r="E58" s="45">
        <v>0.06</v>
      </c>
      <c r="F58" s="53" t="s">
        <v>106</v>
      </c>
      <c r="G58" s="53" t="s">
        <v>132</v>
      </c>
      <c r="H58" s="90"/>
      <c r="K58" s="42"/>
    </row>
    <row r="59" spans="1:11" ht="74.25" customHeight="1">
      <c r="A59" s="99"/>
      <c r="B59" s="114"/>
      <c r="C59" s="38" t="s">
        <v>61</v>
      </c>
      <c r="D59" s="45">
        <v>0.02</v>
      </c>
      <c r="E59" s="45">
        <v>0.02</v>
      </c>
      <c r="F59" s="53" t="s">
        <v>101</v>
      </c>
      <c r="G59" s="53" t="s">
        <v>132</v>
      </c>
      <c r="H59" s="90"/>
      <c r="K59" s="50"/>
    </row>
    <row r="60" spans="1:8" ht="69" customHeight="1">
      <c r="A60" s="99"/>
      <c r="B60" s="114"/>
      <c r="C60" s="38" t="s">
        <v>62</v>
      </c>
      <c r="D60" s="45">
        <v>0.03</v>
      </c>
      <c r="E60" s="45">
        <v>0.03</v>
      </c>
      <c r="F60" s="53" t="s">
        <v>152</v>
      </c>
      <c r="G60" s="62" t="s">
        <v>151</v>
      </c>
      <c r="H60" s="90"/>
    </row>
    <row r="61" spans="1:8" ht="18" customHeight="1">
      <c r="A61" s="99"/>
      <c r="B61" s="47" t="s">
        <v>5</v>
      </c>
      <c r="C61" s="47"/>
      <c r="D61" s="33">
        <f>SUM(D58:D60)</f>
        <v>0.11</v>
      </c>
      <c r="E61" s="33">
        <f>SUM(E58:E60)</f>
        <v>0.11</v>
      </c>
      <c r="F61" s="52"/>
      <c r="G61" s="52"/>
      <c r="H61" s="90"/>
    </row>
    <row r="62" spans="1:11" ht="75.75" customHeight="1">
      <c r="A62" s="99"/>
      <c r="B62" s="62" t="s">
        <v>57</v>
      </c>
      <c r="C62" s="62" t="s">
        <v>86</v>
      </c>
      <c r="D62" s="45">
        <v>0.07</v>
      </c>
      <c r="E62" s="45">
        <v>0.0469</v>
      </c>
      <c r="F62" s="51" t="s">
        <v>119</v>
      </c>
      <c r="G62" s="53" t="s">
        <v>132</v>
      </c>
      <c r="H62" s="90"/>
      <c r="J62" s="41"/>
      <c r="K62" s="42"/>
    </row>
    <row r="63" spans="1:11" ht="15.75" customHeight="1">
      <c r="A63" s="99"/>
      <c r="B63" s="47" t="s">
        <v>85</v>
      </c>
      <c r="C63" s="47"/>
      <c r="D63" s="33">
        <f>+SUM(D62:D62)</f>
        <v>0.07</v>
      </c>
      <c r="E63" s="33">
        <f>+SUM(E62:E62)</f>
        <v>0.0469</v>
      </c>
      <c r="F63" s="52"/>
      <c r="G63" s="52"/>
      <c r="H63" s="90"/>
      <c r="K63" s="42"/>
    </row>
    <row r="64" spans="1:8" ht="16.5" customHeight="1">
      <c r="A64" s="99"/>
      <c r="B64" s="37" t="s">
        <v>10</v>
      </c>
      <c r="C64" s="37"/>
      <c r="D64" s="34">
        <f>+D57+D61+D63</f>
        <v>0.19</v>
      </c>
      <c r="E64" s="34">
        <f>+E57+E61+E63</f>
        <v>0.1669</v>
      </c>
      <c r="F64" s="52"/>
      <c r="G64" s="52"/>
      <c r="H64" s="91"/>
    </row>
    <row r="65" spans="1:8" ht="60.75" customHeight="1">
      <c r="A65" s="98" t="s">
        <v>87</v>
      </c>
      <c r="B65" s="62" t="s">
        <v>73</v>
      </c>
      <c r="C65" s="62" t="s">
        <v>88</v>
      </c>
      <c r="D65" s="46">
        <v>0.1</v>
      </c>
      <c r="E65" s="46">
        <v>0.1</v>
      </c>
      <c r="F65" s="53" t="s">
        <v>161</v>
      </c>
      <c r="G65" s="70" t="s">
        <v>107</v>
      </c>
      <c r="H65" s="89" t="s">
        <v>117</v>
      </c>
    </row>
    <row r="66" spans="1:8" ht="16.5" customHeight="1">
      <c r="A66" s="99"/>
      <c r="B66" s="47" t="s">
        <v>5</v>
      </c>
      <c r="C66" s="47"/>
      <c r="D66" s="33">
        <f>SUM(D65:D65)</f>
        <v>0.1</v>
      </c>
      <c r="E66" s="33">
        <f>SUM(E65:E65)</f>
        <v>0.1</v>
      </c>
      <c r="F66" s="52"/>
      <c r="G66" s="52"/>
      <c r="H66" s="90"/>
    </row>
    <row r="67" spans="1:8" ht="116.25" customHeight="1">
      <c r="A67" s="99"/>
      <c r="B67" s="62" t="s">
        <v>76</v>
      </c>
      <c r="C67" s="62" t="s">
        <v>77</v>
      </c>
      <c r="D67" s="46">
        <v>0.15</v>
      </c>
      <c r="E67" s="46">
        <v>0.15</v>
      </c>
      <c r="F67" s="51" t="s">
        <v>162</v>
      </c>
      <c r="G67" s="70" t="s">
        <v>107</v>
      </c>
      <c r="H67" s="90"/>
    </row>
    <row r="68" spans="1:8" ht="16.5" customHeight="1">
      <c r="A68" s="99"/>
      <c r="B68" s="47" t="s">
        <v>5</v>
      </c>
      <c r="C68" s="47"/>
      <c r="D68" s="33">
        <f>+SUM(D67:D67)</f>
        <v>0.15</v>
      </c>
      <c r="E68" s="33">
        <f>+SUM(E67:E67)</f>
        <v>0.15</v>
      </c>
      <c r="F68" s="52"/>
      <c r="G68" s="52"/>
      <c r="H68" s="90"/>
    </row>
    <row r="69" spans="1:8" ht="16.5" customHeight="1">
      <c r="A69" s="100"/>
      <c r="B69" s="37" t="s">
        <v>80</v>
      </c>
      <c r="C69" s="37"/>
      <c r="D69" s="34">
        <f>+D66+D68</f>
        <v>0.25</v>
      </c>
      <c r="E69" s="34">
        <f>+E66+E68</f>
        <v>0.25</v>
      </c>
      <c r="F69" s="52"/>
      <c r="G69" s="52"/>
      <c r="H69" s="90"/>
    </row>
    <row r="70" spans="1:8" ht="15" hidden="1">
      <c r="A70" s="94" t="s">
        <v>6</v>
      </c>
      <c r="B70" s="95" t="s">
        <v>7</v>
      </c>
      <c r="C70" s="17" t="s">
        <v>22</v>
      </c>
      <c r="D70" s="9"/>
      <c r="E70" s="9"/>
      <c r="F70" s="8"/>
      <c r="G70" s="8"/>
      <c r="H70" s="8"/>
    </row>
    <row r="71" spans="1:8" ht="61.5" customHeight="1" hidden="1">
      <c r="A71" s="94"/>
      <c r="B71" s="96"/>
      <c r="C71" s="17" t="s">
        <v>23</v>
      </c>
      <c r="D71" s="9"/>
      <c r="E71" s="9"/>
      <c r="F71" s="8"/>
      <c r="G71" s="8"/>
      <c r="H71" s="8"/>
    </row>
    <row r="72" spans="1:8" ht="61.5" customHeight="1" hidden="1">
      <c r="A72" s="94"/>
      <c r="B72" s="96"/>
      <c r="C72" s="17" t="s">
        <v>24</v>
      </c>
      <c r="D72" s="9"/>
      <c r="E72" s="9"/>
      <c r="F72" s="8"/>
      <c r="G72" s="8"/>
      <c r="H72" s="8"/>
    </row>
    <row r="73" spans="1:8" ht="61.5" customHeight="1" hidden="1">
      <c r="A73" s="94"/>
      <c r="B73" s="96"/>
      <c r="C73" s="17" t="s">
        <v>25</v>
      </c>
      <c r="D73" s="9"/>
      <c r="E73" s="9"/>
      <c r="F73" s="8"/>
      <c r="G73" s="8"/>
      <c r="H73" s="8"/>
    </row>
    <row r="74" spans="1:8" ht="61.5" customHeight="1" hidden="1">
      <c r="A74" s="94"/>
      <c r="B74" s="96"/>
      <c r="C74" s="17" t="s">
        <v>26</v>
      </c>
      <c r="D74" s="9"/>
      <c r="E74" s="9"/>
      <c r="F74" s="8"/>
      <c r="G74" s="8"/>
      <c r="H74" s="8"/>
    </row>
    <row r="75" spans="1:8" ht="61.5" customHeight="1" hidden="1">
      <c r="A75" s="94"/>
      <c r="B75" s="96"/>
      <c r="C75" s="17" t="s">
        <v>27</v>
      </c>
      <c r="D75" s="9"/>
      <c r="E75" s="9"/>
      <c r="F75" s="8"/>
      <c r="G75" s="8"/>
      <c r="H75" s="8"/>
    </row>
    <row r="76" spans="1:8" ht="61.5" customHeight="1" hidden="1">
      <c r="A76" s="94"/>
      <c r="B76" s="96"/>
      <c r="C76" s="17" t="s">
        <v>28</v>
      </c>
      <c r="D76" s="9"/>
      <c r="E76" s="9"/>
      <c r="F76" s="8"/>
      <c r="G76" s="8"/>
      <c r="H76" s="8"/>
    </row>
    <row r="77" spans="1:8" ht="61.5" customHeight="1" hidden="1">
      <c r="A77" s="94"/>
      <c r="B77" s="97"/>
      <c r="C77" s="17" t="s">
        <v>29</v>
      </c>
      <c r="D77" s="9"/>
      <c r="E77" s="9"/>
      <c r="F77" s="8"/>
      <c r="G77" s="8"/>
      <c r="H77" s="8"/>
    </row>
    <row r="78" spans="1:8" ht="61.5" customHeight="1" hidden="1">
      <c r="A78" s="94"/>
      <c r="B78" s="95" t="s">
        <v>8</v>
      </c>
      <c r="C78" s="17" t="s">
        <v>22</v>
      </c>
      <c r="D78" s="9"/>
      <c r="E78" s="9"/>
      <c r="F78" s="8"/>
      <c r="G78" s="8"/>
      <c r="H78" s="8"/>
    </row>
    <row r="79" spans="1:8" ht="61.5" customHeight="1" hidden="1">
      <c r="A79" s="94"/>
      <c r="B79" s="96"/>
      <c r="C79" s="17" t="s">
        <v>23</v>
      </c>
      <c r="D79" s="9"/>
      <c r="E79" s="9"/>
      <c r="F79" s="8"/>
      <c r="G79" s="8"/>
      <c r="H79" s="8"/>
    </row>
    <row r="80" spans="1:8" ht="61.5" customHeight="1" hidden="1">
      <c r="A80" s="94"/>
      <c r="B80" s="96"/>
      <c r="C80" s="17" t="s">
        <v>24</v>
      </c>
      <c r="D80" s="9"/>
      <c r="E80" s="9"/>
      <c r="F80" s="8"/>
      <c r="G80" s="8"/>
      <c r="H80" s="8"/>
    </row>
    <row r="81" spans="1:8" ht="61.5" customHeight="1" hidden="1">
      <c r="A81" s="94"/>
      <c r="B81" s="96"/>
      <c r="C81" s="17" t="s">
        <v>25</v>
      </c>
      <c r="D81" s="9"/>
      <c r="E81" s="9"/>
      <c r="F81" s="8"/>
      <c r="G81" s="8"/>
      <c r="H81" s="8"/>
    </row>
    <row r="82" spans="1:8" ht="61.5" customHeight="1" hidden="1">
      <c r="A82" s="94"/>
      <c r="B82" s="96"/>
      <c r="C82" s="17" t="s">
        <v>26</v>
      </c>
      <c r="D82" s="9"/>
      <c r="E82" s="9"/>
      <c r="F82" s="8"/>
      <c r="G82" s="8"/>
      <c r="H82" s="8"/>
    </row>
    <row r="83" spans="1:8" ht="61.5" customHeight="1" hidden="1">
      <c r="A83" s="94"/>
      <c r="B83" s="96"/>
      <c r="C83" s="17" t="s">
        <v>27</v>
      </c>
      <c r="D83" s="9"/>
      <c r="E83" s="9"/>
      <c r="F83" s="8"/>
      <c r="G83" s="8"/>
      <c r="H83" s="8"/>
    </row>
    <row r="84" spans="1:8" ht="61.5" customHeight="1" hidden="1">
      <c r="A84" s="94"/>
      <c r="B84" s="96"/>
      <c r="C84" s="17" t="s">
        <v>28</v>
      </c>
      <c r="D84" s="9"/>
      <c r="E84" s="9"/>
      <c r="F84" s="8"/>
      <c r="G84" s="8"/>
      <c r="H84" s="8"/>
    </row>
    <row r="85" spans="1:8" ht="61.5" customHeight="1" hidden="1">
      <c r="A85" s="94"/>
      <c r="B85" s="96"/>
      <c r="C85" s="17" t="s">
        <v>29</v>
      </c>
      <c r="D85" s="9"/>
      <c r="E85" s="9"/>
      <c r="F85" s="8"/>
      <c r="G85" s="8"/>
      <c r="H85" s="8"/>
    </row>
    <row r="86" spans="1:8" ht="61.5" customHeight="1" hidden="1">
      <c r="A86" s="94"/>
      <c r="B86" s="97"/>
      <c r="C86" s="17"/>
      <c r="D86" s="9"/>
      <c r="E86" s="9"/>
      <c r="F86" s="8"/>
      <c r="G86" s="8"/>
      <c r="H86" s="8"/>
    </row>
    <row r="87" spans="1:8" ht="61.5" customHeight="1" hidden="1">
      <c r="A87" s="94"/>
      <c r="B87" s="95" t="s">
        <v>9</v>
      </c>
      <c r="C87" s="17" t="s">
        <v>22</v>
      </c>
      <c r="D87" s="9"/>
      <c r="E87" s="9"/>
      <c r="F87" s="8"/>
      <c r="G87" s="8"/>
      <c r="H87" s="8"/>
    </row>
    <row r="88" spans="1:8" ht="61.5" customHeight="1" hidden="1">
      <c r="A88" s="94"/>
      <c r="B88" s="96"/>
      <c r="C88" s="17" t="s">
        <v>23</v>
      </c>
      <c r="D88" s="9"/>
      <c r="E88" s="9"/>
      <c r="F88" s="8"/>
      <c r="G88" s="8"/>
      <c r="H88" s="8"/>
    </row>
    <row r="89" spans="1:8" ht="61.5" customHeight="1" hidden="1">
      <c r="A89" s="94"/>
      <c r="B89" s="96"/>
      <c r="C89" s="17" t="s">
        <v>24</v>
      </c>
      <c r="D89" s="9"/>
      <c r="E89" s="9"/>
      <c r="F89" s="8"/>
      <c r="G89" s="8"/>
      <c r="H89" s="8"/>
    </row>
    <row r="90" spans="1:8" ht="61.5" customHeight="1" hidden="1">
      <c r="A90" s="94"/>
      <c r="B90" s="96"/>
      <c r="C90" s="17" t="s">
        <v>25</v>
      </c>
      <c r="D90" s="9"/>
      <c r="E90" s="9"/>
      <c r="F90" s="8"/>
      <c r="G90" s="8"/>
      <c r="H90" s="8"/>
    </row>
    <row r="91" spans="1:8" ht="61.5" customHeight="1" hidden="1">
      <c r="A91" s="94"/>
      <c r="B91" s="96"/>
      <c r="C91" s="17" t="s">
        <v>26</v>
      </c>
      <c r="D91" s="9"/>
      <c r="E91" s="9"/>
      <c r="F91" s="8"/>
      <c r="G91" s="8"/>
      <c r="H91" s="8"/>
    </row>
    <row r="92" spans="1:8" ht="61.5" customHeight="1" hidden="1">
      <c r="A92" s="94"/>
      <c r="B92" s="96"/>
      <c r="C92" s="17" t="s">
        <v>27</v>
      </c>
      <c r="D92" s="9"/>
      <c r="E92" s="9"/>
      <c r="F92" s="8"/>
      <c r="G92" s="8"/>
      <c r="H92" s="8"/>
    </row>
    <row r="93" spans="1:8" ht="61.5" customHeight="1" hidden="1">
      <c r="A93" s="94"/>
      <c r="B93" s="96"/>
      <c r="C93" s="17" t="s">
        <v>28</v>
      </c>
      <c r="D93" s="9"/>
      <c r="E93" s="9"/>
      <c r="F93" s="8"/>
      <c r="G93" s="8"/>
      <c r="H93" s="8"/>
    </row>
    <row r="94" spans="1:8" ht="61.5" customHeight="1" hidden="1">
      <c r="A94" s="94"/>
      <c r="B94" s="96"/>
      <c r="C94" s="17" t="s">
        <v>29</v>
      </c>
      <c r="D94" s="9"/>
      <c r="E94" s="9"/>
      <c r="F94" s="8"/>
      <c r="G94" s="8"/>
      <c r="H94" s="8"/>
    </row>
    <row r="95" spans="1:8" ht="61.5" customHeight="1" hidden="1">
      <c r="A95" s="94"/>
      <c r="B95" s="96"/>
      <c r="C95" s="14"/>
      <c r="D95" s="9"/>
      <c r="E95" s="9"/>
      <c r="F95" s="8"/>
      <c r="G95" s="8"/>
      <c r="H95" s="8"/>
    </row>
    <row r="96" spans="1:8" ht="15" hidden="1">
      <c r="A96" s="12"/>
      <c r="B96" s="13" t="s">
        <v>5</v>
      </c>
      <c r="C96" s="13"/>
      <c r="D96" s="13">
        <f>SUM(D70:D95)</f>
        <v>0</v>
      </c>
      <c r="E96" s="13"/>
      <c r="F96" s="8"/>
      <c r="G96" s="8"/>
      <c r="H96" s="8"/>
    </row>
    <row r="97" spans="1:8" ht="61.5" customHeight="1" hidden="1">
      <c r="A97" s="28" t="s">
        <v>17</v>
      </c>
      <c r="B97" s="95" t="s">
        <v>7</v>
      </c>
      <c r="C97" s="14"/>
      <c r="D97" s="9"/>
      <c r="E97" s="9"/>
      <c r="F97" s="8"/>
      <c r="G97" s="8"/>
      <c r="H97" s="8"/>
    </row>
    <row r="98" spans="1:8" ht="61.5" customHeight="1" hidden="1">
      <c r="A98" s="28"/>
      <c r="B98" s="96"/>
      <c r="C98" s="14"/>
      <c r="D98" s="9"/>
      <c r="E98" s="9"/>
      <c r="F98" s="8"/>
      <c r="G98" s="8"/>
      <c r="H98" s="8"/>
    </row>
    <row r="99" spans="1:8" ht="61.5" customHeight="1" hidden="1">
      <c r="A99" s="28"/>
      <c r="B99" s="96"/>
      <c r="C99" s="14"/>
      <c r="D99" s="9"/>
      <c r="E99" s="9"/>
      <c r="F99" s="8"/>
      <c r="G99" s="8"/>
      <c r="H99" s="8"/>
    </row>
    <row r="100" spans="1:8" ht="61.5" customHeight="1" hidden="1">
      <c r="A100" s="28"/>
      <c r="B100" s="96"/>
      <c r="C100" s="14"/>
      <c r="D100" s="9"/>
      <c r="E100" s="9"/>
      <c r="F100" s="8"/>
      <c r="G100" s="8"/>
      <c r="H100" s="8"/>
    </row>
    <row r="101" spans="1:8" ht="61.5" customHeight="1" hidden="1">
      <c r="A101" s="28"/>
      <c r="B101" s="96"/>
      <c r="C101" s="14"/>
      <c r="D101" s="9"/>
      <c r="E101" s="9"/>
      <c r="F101" s="8"/>
      <c r="G101" s="8"/>
      <c r="H101" s="8"/>
    </row>
    <row r="102" spans="1:8" ht="61.5" customHeight="1" hidden="1">
      <c r="A102" s="28"/>
      <c r="B102" s="96"/>
      <c r="C102" s="14"/>
      <c r="D102" s="9"/>
      <c r="E102" s="9"/>
      <c r="F102" s="8"/>
      <c r="G102" s="8"/>
      <c r="H102" s="8"/>
    </row>
    <row r="103" spans="1:8" ht="61.5" customHeight="1" hidden="1">
      <c r="A103" s="28"/>
      <c r="B103" s="96"/>
      <c r="C103" s="14"/>
      <c r="D103" s="9"/>
      <c r="E103" s="9"/>
      <c r="F103" s="8"/>
      <c r="G103" s="8"/>
      <c r="H103" s="8"/>
    </row>
    <row r="104" spans="1:8" ht="61.5" customHeight="1" hidden="1">
      <c r="A104" s="28"/>
      <c r="B104" s="96"/>
      <c r="C104" s="14"/>
      <c r="D104" s="9"/>
      <c r="E104" s="9"/>
      <c r="F104" s="8"/>
      <c r="G104" s="8"/>
      <c r="H104" s="8"/>
    </row>
    <row r="105" spans="1:8" ht="61.5" customHeight="1" hidden="1">
      <c r="A105" s="28"/>
      <c r="B105" s="96"/>
      <c r="C105" s="14"/>
      <c r="D105" s="9"/>
      <c r="E105" s="9"/>
      <c r="F105" s="8"/>
      <c r="G105" s="8"/>
      <c r="H105" s="8"/>
    </row>
    <row r="106" spans="1:8" ht="61.5" customHeight="1" hidden="1">
      <c r="A106" s="28"/>
      <c r="B106" s="96"/>
      <c r="C106" s="14"/>
      <c r="D106" s="9"/>
      <c r="E106" s="9"/>
      <c r="F106" s="8"/>
      <c r="G106" s="8"/>
      <c r="H106" s="8"/>
    </row>
    <row r="107" spans="1:8" ht="61.5" customHeight="1" hidden="1">
      <c r="A107" s="28"/>
      <c r="B107" s="97"/>
      <c r="C107" s="14"/>
      <c r="D107" s="9"/>
      <c r="E107" s="9"/>
      <c r="F107" s="8"/>
      <c r="G107" s="8"/>
      <c r="H107" s="8"/>
    </row>
    <row r="108" spans="1:8" ht="61.5" customHeight="1" hidden="1">
      <c r="A108" s="28"/>
      <c r="B108" s="95" t="s">
        <v>8</v>
      </c>
      <c r="C108" s="14"/>
      <c r="D108" s="9"/>
      <c r="E108" s="9"/>
      <c r="F108" s="8"/>
      <c r="G108" s="8"/>
      <c r="H108" s="8"/>
    </row>
    <row r="109" spans="1:8" ht="61.5" customHeight="1" hidden="1">
      <c r="A109" s="28"/>
      <c r="B109" s="96"/>
      <c r="C109" s="14"/>
      <c r="D109" s="9"/>
      <c r="E109" s="9"/>
      <c r="F109" s="8"/>
      <c r="G109" s="8"/>
      <c r="H109" s="8"/>
    </row>
    <row r="110" spans="1:8" ht="61.5" customHeight="1" hidden="1">
      <c r="A110" s="28"/>
      <c r="B110" s="96"/>
      <c r="C110" s="14"/>
      <c r="D110" s="9"/>
      <c r="E110" s="9"/>
      <c r="F110" s="8"/>
      <c r="G110" s="8"/>
      <c r="H110" s="8"/>
    </row>
    <row r="111" spans="1:8" ht="61.5" customHeight="1" hidden="1">
      <c r="A111" s="28"/>
      <c r="B111" s="96"/>
      <c r="C111" s="14"/>
      <c r="D111" s="9"/>
      <c r="E111" s="9"/>
      <c r="F111" s="8"/>
      <c r="G111" s="8"/>
      <c r="H111" s="8"/>
    </row>
    <row r="112" spans="1:8" ht="61.5" customHeight="1" hidden="1">
      <c r="A112" s="28"/>
      <c r="B112" s="96"/>
      <c r="C112" s="14"/>
      <c r="D112" s="9"/>
      <c r="E112" s="9"/>
      <c r="F112" s="8"/>
      <c r="G112" s="8"/>
      <c r="H112" s="8"/>
    </row>
    <row r="113" spans="1:8" ht="61.5" customHeight="1" hidden="1">
      <c r="A113" s="28"/>
      <c r="B113" s="96"/>
      <c r="C113" s="14"/>
      <c r="D113" s="9"/>
      <c r="E113" s="9"/>
      <c r="F113" s="8"/>
      <c r="G113" s="8"/>
      <c r="H113" s="8"/>
    </row>
    <row r="114" spans="1:8" ht="61.5" customHeight="1" hidden="1">
      <c r="A114" s="28"/>
      <c r="B114" s="96"/>
      <c r="C114" s="14"/>
      <c r="D114" s="9"/>
      <c r="E114" s="9"/>
      <c r="F114" s="8"/>
      <c r="G114" s="8"/>
      <c r="H114" s="8"/>
    </row>
    <row r="115" spans="1:8" ht="61.5" customHeight="1" hidden="1">
      <c r="A115" s="28"/>
      <c r="B115" s="96"/>
      <c r="C115" s="14"/>
      <c r="D115" s="9"/>
      <c r="E115" s="9"/>
      <c r="F115" s="8"/>
      <c r="G115" s="8"/>
      <c r="H115" s="8"/>
    </row>
    <row r="116" spans="1:8" ht="61.5" customHeight="1" hidden="1">
      <c r="A116" s="28"/>
      <c r="B116" s="96"/>
      <c r="C116" s="14"/>
      <c r="D116" s="9"/>
      <c r="E116" s="9"/>
      <c r="F116" s="8"/>
      <c r="G116" s="8"/>
      <c r="H116" s="8"/>
    </row>
    <row r="117" spans="1:8" ht="61.5" customHeight="1" hidden="1">
      <c r="A117" s="28"/>
      <c r="B117" s="96"/>
      <c r="C117" s="14"/>
      <c r="D117" s="9"/>
      <c r="E117" s="9"/>
      <c r="F117" s="8"/>
      <c r="G117" s="8"/>
      <c r="H117" s="8"/>
    </row>
    <row r="118" spans="1:8" ht="61.5" customHeight="1" hidden="1">
      <c r="A118" s="28"/>
      <c r="B118" s="96"/>
      <c r="C118" s="14"/>
      <c r="D118" s="9"/>
      <c r="E118" s="9"/>
      <c r="F118" s="8"/>
      <c r="G118" s="8"/>
      <c r="H118" s="8"/>
    </row>
    <row r="119" spans="1:8" ht="61.5" customHeight="1" hidden="1">
      <c r="A119" s="28"/>
      <c r="B119" s="96"/>
      <c r="C119" s="14"/>
      <c r="D119" s="9"/>
      <c r="E119" s="9"/>
      <c r="F119" s="8"/>
      <c r="G119" s="8"/>
      <c r="H119" s="8"/>
    </row>
    <row r="120" spans="1:8" ht="61.5" customHeight="1" hidden="1">
      <c r="A120" s="28"/>
      <c r="B120" s="96"/>
      <c r="C120" s="14"/>
      <c r="D120" s="9"/>
      <c r="E120" s="9"/>
      <c r="F120" s="8"/>
      <c r="G120" s="8"/>
      <c r="H120" s="8"/>
    </row>
    <row r="121" spans="1:8" ht="61.5" customHeight="1" hidden="1">
      <c r="A121" s="28"/>
      <c r="B121" s="96"/>
      <c r="C121" s="14"/>
      <c r="D121" s="9"/>
      <c r="E121" s="9"/>
      <c r="F121" s="8"/>
      <c r="G121" s="8"/>
      <c r="H121" s="8"/>
    </row>
    <row r="122" spans="1:8" ht="61.5" customHeight="1" hidden="1">
      <c r="A122" s="28"/>
      <c r="B122" s="97"/>
      <c r="C122" s="14"/>
      <c r="D122" s="9"/>
      <c r="E122" s="9"/>
      <c r="F122" s="8"/>
      <c r="G122" s="8"/>
      <c r="H122" s="8"/>
    </row>
    <row r="123" spans="1:8" ht="61.5" customHeight="1" hidden="1">
      <c r="A123" s="28"/>
      <c r="B123" s="22" t="s">
        <v>30</v>
      </c>
      <c r="C123" s="23"/>
      <c r="D123" s="24"/>
      <c r="E123" s="9"/>
      <c r="F123" s="8"/>
      <c r="G123" s="8"/>
      <c r="H123" s="8"/>
    </row>
    <row r="124" spans="1:8" ht="61.5" customHeight="1" hidden="1">
      <c r="A124" s="28"/>
      <c r="B124" s="25"/>
      <c r="C124" s="26"/>
      <c r="D124" s="27"/>
      <c r="E124" s="9"/>
      <c r="F124" s="8"/>
      <c r="G124" s="8"/>
      <c r="H124" s="8"/>
    </row>
    <row r="125" spans="1:8" ht="61.5" customHeight="1" hidden="1">
      <c r="A125" s="28"/>
      <c r="B125" s="25"/>
      <c r="C125" s="26"/>
      <c r="D125" s="27"/>
      <c r="E125" s="9"/>
      <c r="F125" s="8"/>
      <c r="G125" s="8"/>
      <c r="H125" s="8"/>
    </row>
    <row r="126" spans="1:8" ht="61.5" customHeight="1" hidden="1">
      <c r="A126" s="28"/>
      <c r="B126" s="25"/>
      <c r="C126" s="26"/>
      <c r="D126" s="27"/>
      <c r="E126" s="9"/>
      <c r="F126" s="8"/>
      <c r="G126" s="8"/>
      <c r="H126" s="8"/>
    </row>
    <row r="127" spans="1:8" ht="61.5" customHeight="1" hidden="1">
      <c r="A127" s="28"/>
      <c r="B127" s="25"/>
      <c r="C127" s="26"/>
      <c r="D127" s="27"/>
      <c r="E127" s="9"/>
      <c r="F127" s="8"/>
      <c r="G127" s="8"/>
      <c r="H127" s="8"/>
    </row>
    <row r="128" spans="1:8" ht="61.5" customHeight="1" hidden="1">
      <c r="A128" s="28"/>
      <c r="B128" s="25"/>
      <c r="C128" s="26"/>
      <c r="D128" s="27"/>
      <c r="E128" s="9"/>
      <c r="F128" s="8"/>
      <c r="G128" s="8"/>
      <c r="H128" s="8"/>
    </row>
    <row r="129" spans="1:8" ht="61.5" customHeight="1" hidden="1">
      <c r="A129" s="28"/>
      <c r="B129" s="25"/>
      <c r="C129" s="26"/>
      <c r="D129" s="27"/>
      <c r="E129" s="9"/>
      <c r="F129" s="8"/>
      <c r="G129" s="8"/>
      <c r="H129" s="8"/>
    </row>
    <row r="130" spans="1:8" ht="61.5" customHeight="1" hidden="1">
      <c r="A130" s="28"/>
      <c r="B130" s="25"/>
      <c r="C130" s="26"/>
      <c r="D130" s="27"/>
      <c r="E130" s="9"/>
      <c r="F130" s="8"/>
      <c r="G130" s="8"/>
      <c r="H130" s="8"/>
    </row>
    <row r="131" spans="1:8" ht="61.5" customHeight="1" hidden="1">
      <c r="A131" s="28"/>
      <c r="B131" s="25"/>
      <c r="C131" s="26"/>
      <c r="D131" s="27"/>
      <c r="E131" s="9"/>
      <c r="F131" s="8"/>
      <c r="G131" s="8"/>
      <c r="H131" s="8"/>
    </row>
    <row r="132" spans="1:8" ht="61.5" customHeight="1" hidden="1">
      <c r="A132" s="28"/>
      <c r="B132" s="25"/>
      <c r="C132" s="26"/>
      <c r="D132" s="27"/>
      <c r="E132" s="9"/>
      <c r="F132" s="8"/>
      <c r="G132" s="8"/>
      <c r="H132" s="8"/>
    </row>
    <row r="133" spans="1:8" ht="61.5" customHeight="1" hidden="1">
      <c r="A133" s="28"/>
      <c r="B133" s="25"/>
      <c r="C133" s="26"/>
      <c r="D133" s="27"/>
      <c r="E133" s="9"/>
      <c r="F133" s="8"/>
      <c r="G133" s="8"/>
      <c r="H133" s="8"/>
    </row>
  </sheetData>
  <sheetProtection formatColumns="0" selectLockedCells="1" selectUnlockedCells="1"/>
  <mergeCells count="35">
    <mergeCell ref="B51:B53"/>
    <mergeCell ref="A56:A64"/>
    <mergeCell ref="B58:B60"/>
    <mergeCell ref="B41:B42"/>
    <mergeCell ref="B20:B22"/>
    <mergeCell ref="B108:B122"/>
    <mergeCell ref="B70:B77"/>
    <mergeCell ref="B87:B95"/>
    <mergeCell ref="F2:H2"/>
    <mergeCell ref="B1:E1"/>
    <mergeCell ref="F1:G1"/>
    <mergeCell ref="B97:B107"/>
    <mergeCell ref="B16:B18"/>
    <mergeCell ref="B36:B37"/>
    <mergeCell ref="H65:H69"/>
    <mergeCell ref="H4:H24"/>
    <mergeCell ref="G8:G9"/>
    <mergeCell ref="B11:B12"/>
    <mergeCell ref="B4:B6"/>
    <mergeCell ref="B8:B9"/>
    <mergeCell ref="A4:A24"/>
    <mergeCell ref="A36:A44"/>
    <mergeCell ref="A45:A50"/>
    <mergeCell ref="B29:B31"/>
    <mergeCell ref="A25:A35"/>
    <mergeCell ref="H25:H35"/>
    <mergeCell ref="H36:H44"/>
    <mergeCell ref="H45:H50"/>
    <mergeCell ref="H56:H64"/>
    <mergeCell ref="H51:H53"/>
    <mergeCell ref="A70:A95"/>
    <mergeCell ref="B78:B86"/>
    <mergeCell ref="A65:A69"/>
    <mergeCell ref="B45:B46"/>
    <mergeCell ref="A51:A55"/>
  </mergeCells>
  <hyperlinks>
    <hyperlink ref="G56" r:id="rId1" display="http://sdsisolucion/IsolucionCalidad/Mejoramiento/frmFiltroAccion.aspx?TipoAccion=MQ=="/>
    <hyperlink ref="G65" r:id="rId2" display="http://www.saludcapital.gov.co/Paginas2/TransparenciayaccesoalainformacionPublica.aspx"/>
    <hyperlink ref="G67" r:id="rId3" display="http://www.saludcapital.gov.co/Paginas2/TransparenciayaccesoalainformacionPublica.aspx"/>
    <hyperlink ref="G36" r:id="rId4" display="http://sdsisolucion/IsolucionCalidad/Documentacion/frmListadoMaestroDocumentos.aspx&#10;"/>
  </hyperlinks>
  <printOptions/>
  <pageMargins left="0.7086614173228347" right="0.7086614173228347" top="0.7480314960629921" bottom="0.7480314960629921" header="0.31496062992125984" footer="0.31496062992125984"/>
  <pageSetup orientation="landscape" scale="36" r:id="rId8"/>
  <rowBreaks count="2" manualBreakCount="2">
    <brk id="29" max="7" man="1"/>
    <brk id="63" max="7" man="1"/>
  </rowBreaks>
  <drawing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Castellanos Cardenas, Angel Mauricio</cp:lastModifiedBy>
  <cp:lastPrinted>2019-01-31T13:32:02Z</cp:lastPrinted>
  <dcterms:created xsi:type="dcterms:W3CDTF">2012-08-13T16:12:09Z</dcterms:created>
  <dcterms:modified xsi:type="dcterms:W3CDTF">2020-04-27T12:50:32Z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