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1" sheetId="1" r:id="rId1"/>
    <sheet name="2" sheetId="2" r:id="rId2"/>
    <sheet name="HV INDICADOR ASESORIA" sheetId="3" r:id="rId3"/>
    <sheet name="HV INDICADOR POLITICAS MIPG" sheetId="4" r:id="rId4"/>
  </sheets>
  <externalReferences>
    <externalReference r:id="rId7"/>
  </externalReferences>
  <definedNames>
    <definedName name="_xlnm.Print_Area" localSheetId="0">'1'!$A$1:$P$8</definedName>
    <definedName name="_xlnm.Print_Area" localSheetId="1">'2'!$A$1:$Q$43</definedName>
  </definedNames>
  <calcPr fullCalcOnLoad="1"/>
</workbook>
</file>

<file path=xl/comments2.xml><?xml version="1.0" encoding="utf-8"?>
<comments xmlns="http://schemas.openxmlformats.org/spreadsheetml/2006/main">
  <authors>
    <author>aaamado</author>
  </authors>
  <commentList>
    <comment ref="P3" authorId="0">
      <text>
        <r>
          <rPr>
            <b/>
            <sz val="12"/>
            <rFont val="Tahoma"/>
            <family val="2"/>
          </rPr>
          <t>Soporte tangible generado como resultado del producto y/o servicio.
Eje: Producto =</t>
        </r>
        <r>
          <rPr>
            <sz val="12"/>
            <rFont val="Tahoma"/>
            <family val="2"/>
          </rPr>
          <t xml:space="preserve"> Asesorías y Asistencias Técnicas, Evidencia = Informe Mensual, Cronograma Mensual, Listado de Asistencia, </t>
        </r>
        <r>
          <rPr>
            <b/>
            <sz val="12"/>
            <rFont val="Tahoma"/>
            <family val="2"/>
          </rPr>
          <t xml:space="preserve">Ruta: </t>
        </r>
        <r>
          <rPr>
            <sz val="12"/>
            <rFont val="Tahoma"/>
            <family val="2"/>
          </rPr>
          <t xml:space="preserve">Carpeta Compartida O &gt;&gt; Subsecretaria Corporativa &gt;&gt; Dirección de Planeación Institucional y Calidad &gt;&gt; Información). </t>
        </r>
      </text>
    </comment>
    <comment ref="A3" authorId="0">
      <text>
        <r>
          <rPr>
            <b/>
            <sz val="9"/>
            <rFont val="Tahoma"/>
            <family val="2"/>
          </rPr>
          <t>Incluya las metas identificadas en la formulación del POA.</t>
        </r>
      </text>
    </comment>
    <comment ref="Q3" authorId="0">
      <text>
        <r>
          <rPr>
            <b/>
            <sz val="12"/>
            <rFont val="Tahoma"/>
            <family val="2"/>
          </rPr>
          <t>Evaluación y análisis de los datos e información que surge del seguimiento a las metas del proceso, en este campo incluya la descripción precisa del comportamiento de la meta y/o indicador, así como las dificultades que se le presentaron para realizar las actividades y/ subactividades en el periodo.</t>
        </r>
      </text>
    </comment>
  </commentList>
</comments>
</file>

<file path=xl/sharedStrings.xml><?xml version="1.0" encoding="utf-8"?>
<sst xmlns="http://schemas.openxmlformats.org/spreadsheetml/2006/main" count="275" uniqueCount="188">
  <si>
    <t>Evaluación, seguimiento y control a la gestión</t>
  </si>
  <si>
    <t xml:space="preserve">Gestión jurídica </t>
  </si>
  <si>
    <t>ESC</t>
  </si>
  <si>
    <t>JUR</t>
  </si>
  <si>
    <t>ACTIVIDADES</t>
  </si>
  <si>
    <t>SUBTOTAL</t>
  </si>
  <si>
    <t>M2</t>
  </si>
  <si>
    <t>A1</t>
  </si>
  <si>
    <t>A2</t>
  </si>
  <si>
    <t>A3</t>
  </si>
  <si>
    <t>TOTAL</t>
  </si>
  <si>
    <t>Ejecutado
Año(%)</t>
  </si>
  <si>
    <t>PRODUCTOS</t>
  </si>
  <si>
    <t>META</t>
  </si>
  <si>
    <t>Programado
1er trimestre(%)</t>
  </si>
  <si>
    <t>Ejecutado
1er trimestre(%)</t>
  </si>
  <si>
    <r>
      <t xml:space="preserve">Indicador
</t>
    </r>
    <r>
      <rPr>
        <b/>
        <sz val="12"/>
        <color indexed="60"/>
        <rFont val="Arial"/>
        <family val="2"/>
      </rPr>
      <t>[Incluir link a Hoja de Vida]</t>
    </r>
  </si>
  <si>
    <t>M3</t>
  </si>
  <si>
    <t>METAS</t>
  </si>
  <si>
    <t>EVIDENCIAS
(Documento y/o Ruta)</t>
  </si>
  <si>
    <t>ANALISIS DE LA META</t>
  </si>
  <si>
    <t>S1</t>
  </si>
  <si>
    <t>S2</t>
  </si>
  <si>
    <t>S3</t>
  </si>
  <si>
    <t>S4</t>
  </si>
  <si>
    <t>S5</t>
  </si>
  <si>
    <t>S6</t>
  </si>
  <si>
    <t>S7</t>
  </si>
  <si>
    <t>S8</t>
  </si>
  <si>
    <t>Ejecutado
2dotrimestre(%)</t>
  </si>
  <si>
    <t>Reprogramado
2do trimestre(%)
=no ejecutado + programado inicial</t>
  </si>
  <si>
    <t>Reprogramado
3er trimestre(%)
=No ejecutado + programado inicial</t>
  </si>
  <si>
    <t>Ejecutado
 3er Trimestre(%)</t>
  </si>
  <si>
    <t>Ejecutado
 4to Trimestre(%)</t>
  </si>
  <si>
    <t>Programado 2do trimestre</t>
  </si>
  <si>
    <t>Programado 3er trimestre</t>
  </si>
  <si>
    <t>Programado 4to trimestre</t>
  </si>
  <si>
    <t>Reprogramado
4to  trimestre(%)
=programado año - suma ejecutados</t>
  </si>
  <si>
    <t>Elaboró</t>
  </si>
  <si>
    <t>PERIODO DE REPORTE:</t>
  </si>
  <si>
    <t>DIRECCIÓN DE PLANEACIÓN INSTITUCIONAL Y CALIDAD
SISTEMA INTEGRADO DE GESTIÓN
CONTROL DOCUMENTAL
REPORTE PLAN OPERATIVO DE GESTION Y DESEMPEÑO
Codigo: SDS-PYC-FT-023-V.6</t>
  </si>
  <si>
    <t>PROCESO:</t>
  </si>
  <si>
    <t>DIRECCIÓN/ OFICINA</t>
  </si>
  <si>
    <t>PONDERACIÓN</t>
  </si>
  <si>
    <t>PROCESO</t>
  </si>
  <si>
    <t>Elaborado por: Alvaro Augusto Amado Camacho
Revisado por: Nury Stella Leguizamon 
Aprobado por: Juan Carlos Jaramillo Correa</t>
  </si>
  <si>
    <t xml:space="preserve">Prestar oportuna asesoría jurídica a la Secretaría Distrital de Salud - Fondo Financiero Distrital de Salud  y a las diferentes áreas de la entidad frente a problemáticas de carácter jurídico. </t>
  </si>
  <si>
    <t>Asesorar y apoyar en materia jurídica a las distintas dependencias de la Secretaría Distrital de Salud y a las entidades adscritas del sector salud en el Distrito Capital.</t>
  </si>
  <si>
    <t>Elaborar Actos Administrativos, documentos, Oficios.</t>
  </si>
  <si>
    <t>Realizar acompañamiento en procesos Especiales.</t>
  </si>
  <si>
    <t>Prestar apoyo a la Gestión Institucional y del sector salud</t>
  </si>
  <si>
    <t>Documentos emitidos por la OAJ</t>
  </si>
  <si>
    <t>Acompañamientos realizados por la OAJ.</t>
  </si>
  <si>
    <t>Acompañamientos realizados por la OAJ durante el trimestre.</t>
  </si>
  <si>
    <t>Realizar las Acciones para la Implementación de las Políticas de Gestión y Desempeño de la SDS.</t>
  </si>
  <si>
    <t>Gestionar las acciones para el cumplimiento de la Politica de Defensa Juridica</t>
  </si>
  <si>
    <t>Gestionar las acciones para el cumplimiento de la Política de Mejora Normativa</t>
  </si>
  <si>
    <t>Implementar el Modelo Integrado de Planeación y Gestión en la SDS</t>
  </si>
  <si>
    <t>Ejercer la representación judicial y extrajudicial de los procesos que vinculen a la Entidad</t>
  </si>
  <si>
    <t>Gestionar oportunamente el trámite de las acciones de tutela y de otros requerimientos jurídicos (insidentes de desacato, impugnaciones, entre otros) interpuestas en contra de la SDS</t>
  </si>
  <si>
    <t>Dar trámite oportuno a los recursos de apelación y queja interpuestos. (dentro del Decreto 503 -Articulo 4)</t>
  </si>
  <si>
    <t>Formular/actualizar la política del daño antijuridico</t>
  </si>
  <si>
    <t>Realizar seguimiento a la política del daño antijuridico</t>
  </si>
  <si>
    <t>Participar en el Comité Institucional de Gestión y Desempeño de la SDS</t>
  </si>
  <si>
    <t>Elaborar el informe de Gestión y Desempeño</t>
  </si>
  <si>
    <t>Gestionar la Documentación del Sistema de Gestión de la SDS</t>
  </si>
  <si>
    <t>Actualizar la Gestión Documental del proceso</t>
  </si>
  <si>
    <t>Implementar acciones que contribuyan a la política de mejora normativa</t>
  </si>
  <si>
    <t>Realizar la actualización  de la normatividad.</t>
  </si>
  <si>
    <t>Gestionar y monitorear  el desempeño de los procesos</t>
  </si>
  <si>
    <t>Formular el PGDI de la DPIYC.</t>
  </si>
  <si>
    <t>Realizar el Reporte PGDI</t>
  </si>
  <si>
    <t>Elaborar el Informe de Gestión del PGDI</t>
  </si>
  <si>
    <t>Actualizar el Mapa de Riesgos</t>
  </si>
  <si>
    <t>Realizar la autoevaluación de riesgos por proceso y de corrupción</t>
  </si>
  <si>
    <t>Elaborar informes resultado de la gestión del riesgo</t>
  </si>
  <si>
    <t>Gestionar los Riesgos del Proceso</t>
  </si>
  <si>
    <t>Gestionar Informe de revisión por la dirección</t>
  </si>
  <si>
    <t>Diligenciar y remitir la información que se requiere para el informe de revisión por la dirección</t>
  </si>
  <si>
    <t>Analizar la Percepción del Cliente</t>
  </si>
  <si>
    <t>Realizar el ejercicio de percepción del cliente del proceso.</t>
  </si>
  <si>
    <t>Elaborar Informe Consolidado de Percepción del Cliente de los Procesos</t>
  </si>
  <si>
    <t>Gestionar la Mejora Continua de los Procesos.</t>
  </si>
  <si>
    <t>Gestionar los planes de mejora del proceso</t>
  </si>
  <si>
    <t>Participar en las actividades para renovación de la certificación del SGC de la SDS</t>
  </si>
  <si>
    <t>Realizar las acciones necesarias para el Mantenimiento y Sostenibilidad del Sistema de Gestión de la SDS</t>
  </si>
  <si>
    <t>Realizar las acciones para el desarrollo de los componentes de Transparencia, acceso a la información y lucha contra la corrupción.</t>
  </si>
  <si>
    <t>Cumplimiento de los requisitos establecidos en el Índice de Transparencia de las Entidades Publicas (ITEP) en la SDS. (Si aplica) y los estándares de publicación y divulgación de la información de transparencia y acceso a la información pública (TAIP).</t>
  </si>
  <si>
    <t>Remitir oportunamente los documentos soporte en cumplimiento al TAIP - ITEP. ITB- (Tener en cuenta los tiempos establecidos en la normatividad vigente, así como los definidos en el plan de trabajo)</t>
  </si>
  <si>
    <t>Bases de datos con procesos judiciales, administrativos, penales y conciliaciones que ingresan a la OAJ
Soporte de la calificación de los procesos judiciales en SIPROJWEB durante el trimestre</t>
  </si>
  <si>
    <t>Base de datos acciones de tutela que ingresan a la OAJ y conceptos técnicos a otros requerimientos jurídicos</t>
  </si>
  <si>
    <t>Politica del daño antijuridico</t>
  </si>
  <si>
    <t>Seguimiento a la politica del daño antijuridico</t>
  </si>
  <si>
    <t>Actas de reunión, presentaciones, entre otros</t>
  </si>
  <si>
    <t>Informes de Gestión y Desempeño</t>
  </si>
  <si>
    <t>Documentos cargados</t>
  </si>
  <si>
    <t>Normatividad cargada</t>
  </si>
  <si>
    <t>Formulación PGDI</t>
  </si>
  <si>
    <t>Reporte PGDI</t>
  </si>
  <si>
    <t>Informes de Gestión</t>
  </si>
  <si>
    <t>Mapa de Riesgos Actualizado</t>
  </si>
  <si>
    <t>Autoevaluación de riesgos y controles</t>
  </si>
  <si>
    <t>Informe de Gestión del Riesgo</t>
  </si>
  <si>
    <t>Matrices Diligenciadas, correos electrónicos, entre otros.</t>
  </si>
  <si>
    <t>Actas de reunión, correos electrónicos, tablero de control, entre otros</t>
  </si>
  <si>
    <t>Informe de Percepción del Cliente</t>
  </si>
  <si>
    <t>Planes de mejora gestionados.</t>
  </si>
  <si>
    <t>Soportes de participacion en la auditoria de renovacion (listados de asistencia)</t>
  </si>
  <si>
    <t>Documentos publicados en la pagina WEB de la SDS.</t>
  </si>
  <si>
    <t>Se ingresaron 15 procesos judiciales, 1 procesos administrativo, 14 conciliaciones extrajudiciales y no ingresaron procesos penales.
Se realizó la calificación de 268 procesos judiciales</t>
  </si>
  <si>
    <t>Se ingresaron a los sistemas de información 1080 tutelas y se emitieron 70 conceptos técnicos durante el I trimestre del 2020</t>
  </si>
  <si>
    <t>Oficio de seguimiento a la politica del daño antijuridico</t>
  </si>
  <si>
    <t>Se realizan y reportan las actividades planteadas en el Plan de Trabajo TAIP. Las cuales estan relacionadas en el Informe de Transparencia enviado por la DPIYC</t>
  </si>
  <si>
    <t>Para este periodo el informe fueron unas diapositivas que solicitó la DPIYC</t>
  </si>
  <si>
    <t>El 17 de febrero de 2020 se realizó el reporte de la formulación del PGDI</t>
  </si>
  <si>
    <t>El 15 de enero de 2020 se realizó en reporte del PGDI</t>
  </si>
  <si>
    <t>El 15 de octubre de 2019 se realizó el informe de Gestión del PGDI</t>
  </si>
  <si>
    <t>Se solicito la reprogramación de la subctividad para el segundo trimestre de 2020 debido a la contingencia del COVID 19.</t>
  </si>
  <si>
    <t>Se elaboraron de 85 documentos relacionados con actos administrativos, documentos y oficios</t>
  </si>
  <si>
    <t>Se brindó apoyo institucional  en 31 ocasiones</t>
  </si>
  <si>
    <t>Se envió la normatividad en las fechas establecidas</t>
  </si>
  <si>
    <t>En el primer trimestre de 2020 ingresaron a la OAJ 316 investigaciones administrativas y nunguna disciplinaria</t>
  </si>
  <si>
    <t>Oficina Asesora Jurídica</t>
  </si>
  <si>
    <t>DIRECCIÓN DE PLANEACIÓN INSTITUCIONAL Y CALIDAD
SISTEMA INTEGRADO DE GESTIÓN
CONTROL DOCUMENTAL
HOJA DE VIDA DE INDICADORES 
Código: SDS-PYC-FT.022 V.4</t>
  </si>
  <si>
    <t>Elaborado por: Luis Carlos Martinez Revisado por: Oscar Ramiro Reyes Aprobado por: Sonia Luz Florez Gutierrez</t>
  </si>
  <si>
    <t xml:space="preserve">Gestión Jurídica </t>
  </si>
  <si>
    <t>NOMBRE DEL INDICADOR</t>
  </si>
  <si>
    <t>RESPONSABLE DE LA MEDICIÓN</t>
  </si>
  <si>
    <t>TIPO DE INDICADOR</t>
  </si>
  <si>
    <t>Asesoría jurídica prestada a la Secretaria Distrital de Salud y a las entidades del sector salud en el Distrito Capital, frente a problemáticas de carácter jurídico, conforme a los tiempos establecidos por la Oficina.</t>
  </si>
  <si>
    <t xml:space="preserve">Profesional Universitario o Especializado </t>
  </si>
  <si>
    <t>Eficacia</t>
  </si>
  <si>
    <t>META ASOCIADA AL INDICADOR</t>
  </si>
  <si>
    <t>VALOR PROGRAMADO AÑO</t>
  </si>
  <si>
    <t>DESCRIPCIÓN DE LAS VARIABLES DEL INDICADOR</t>
  </si>
  <si>
    <t xml:space="preserve">A: NÚMERO DE TRÁMITES CONCEPTUALES RESUELTOS EN EL PERIODO </t>
  </si>
  <si>
    <t>B: NÚMERO DE TRÁMITES CONCEPTUALES SOLICITADOS PARA EL PERIODO</t>
  </si>
  <si>
    <t>FÓRMULA DEL INDICADOR</t>
  </si>
  <si>
    <t>FUENTE DE LA INFORMACIÓN</t>
  </si>
  <si>
    <t>(a / b)* 100</t>
  </si>
  <si>
    <t>Base de datos de Reparto</t>
  </si>
  <si>
    <t>LÍNEA BASE</t>
  </si>
  <si>
    <t>PROYECTO</t>
  </si>
  <si>
    <t>UNIDAD DE MEDIDA</t>
  </si>
  <si>
    <t>7524
Fortalecimiento y Desarrollo Institucional</t>
  </si>
  <si>
    <t>Porcentaje</t>
  </si>
  <si>
    <t>TENDENCIA</t>
  </si>
  <si>
    <t>TIPO DE MEDICIÓN</t>
  </si>
  <si>
    <t>Estable</t>
  </si>
  <si>
    <t>Suma</t>
  </si>
  <si>
    <t>RECURSOS</t>
  </si>
  <si>
    <t>Inversión</t>
  </si>
  <si>
    <t>x</t>
  </si>
  <si>
    <t>Proyecto No: 7524
Meta del Proyecto: Mantener con criterios de eficiencia y eficacia la ejecución de las acciones delegadas a la secretaría distrital de salud</t>
  </si>
  <si>
    <t>Funcionamiento</t>
  </si>
  <si>
    <t>OBJETIVO DEL SISTEMA DE GESTIÓN</t>
  </si>
  <si>
    <t>Optimizar la oportunidad, efectividad y accesibilidad, en la prestación de los servicios a cargo de la SDS, que respondan a las necesidades y expectativas de las partes interesadas, en un ambiente de mejora continua</t>
  </si>
  <si>
    <t xml:space="preserve">Gestión Juridica </t>
  </si>
  <si>
    <t>Implementación de las politicas de gestión y desempeño.</t>
  </si>
  <si>
    <t>Profesional Universitario o Especializado (Gestor de Calidad)</t>
  </si>
  <si>
    <t>Realizar las acciones para la implementación de las politicas de gestión y desempeño.</t>
  </si>
  <si>
    <t>a= Acciones ejecutadas para la implementación de las politicas de gestión y desempeño.</t>
  </si>
  <si>
    <t>b= Acciones programadas para la implementación de las politicas de gestión y desempeño.</t>
  </si>
  <si>
    <t>a/b * 100</t>
  </si>
  <si>
    <t>Plan Operativo de Gestión y Desempeño</t>
  </si>
  <si>
    <t>LINEA BASE</t>
  </si>
  <si>
    <t>Procentaje</t>
  </si>
  <si>
    <t>HV INDICADOR ASESORIA</t>
  </si>
  <si>
    <t>HV INDICADOR POLITICAS MIPG</t>
  </si>
  <si>
    <t>GESTION JURIDICA</t>
  </si>
  <si>
    <t>Base de datos abogados de asesoría Legal</t>
  </si>
  <si>
    <t>Bases de datos con procesos judiciales, administrativos, penales y conciliaciones
Soporte de la calificación de los procesos judiciales en SIPROJWEB</t>
  </si>
  <si>
    <t>Base de datos acciones de tutela</t>
  </si>
  <si>
    <t>Base de datos con Investigaciones administrativas  y disciplinarias que ingresan a la OAJ</t>
  </si>
  <si>
    <t>Base de datos con Investigaciones administrativas  y disciplinarias</t>
  </si>
  <si>
    <t>Memorando de seguimiento</t>
  </si>
  <si>
    <t>Se asistió al primer Comité de Gestión Institucional y Desempeño (Soporte acta de reunión)</t>
  </si>
  <si>
    <t>Acta de reunión</t>
  </si>
  <si>
    <t>Informe de Gestión</t>
  </si>
  <si>
    <t>Correo solicitando reprogramación</t>
  </si>
  <si>
    <t>Correos que evidencian la actualización de la normatividad</t>
  </si>
  <si>
    <t>Documento formulación PGDI</t>
  </si>
  <si>
    <t>Correo</t>
  </si>
  <si>
    <t>Informe enviado por la DPIYC</t>
  </si>
  <si>
    <t>Se realizó el acompañamiento en 45 procesos especiales</t>
  </si>
  <si>
    <t>Gestion Juridica</t>
  </si>
  <si>
    <t>I trimestre 2020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</si>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</sst>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[$€-2]\ * #,##0.00_ ;_ [$€-2]\ * \-#,##0.00_ ;_ [$€-2]\ * &quot;-&quot;??_ "/>
    <numFmt numFmtId="165" formatCode="_ &quot;$&quot;\ * #,##0.00_ ;_ &quot;$&quot;\ * \-#,##0.00_ ;_ &quot;$&quot;\ * &quot;-&quot;??_ ;_ @_ 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2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60"/>
      <name val="Arial"/>
      <family val="2"/>
    </font>
    <font>
      <sz val="12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20"/>
      <color indexed="8"/>
      <name val="Arial"/>
      <family val="2"/>
    </font>
    <font>
      <sz val="22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20"/>
      <color theme="1"/>
      <name val="Arial"/>
      <family val="2"/>
    </font>
    <font>
      <sz val="2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b/>
      <sz val="16"/>
      <color theme="1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1" applyNumberFormat="0" applyAlignment="0" applyProtection="0"/>
    <xf numFmtId="164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</cellStyleXfs>
  <cellXfs count="177">
    <xf numFmtId="0" fontId="0" fillId="0" borderId="0" xfId="0" applyFont="1" applyAlignment="1">
      <alignment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64" fillId="0" borderId="0" xfId="0" applyFont="1" applyAlignment="1">
      <alignment vertical="center" wrapText="1"/>
    </xf>
    <xf numFmtId="0" fontId="65" fillId="0" borderId="0" xfId="0" applyFont="1" applyAlignment="1">
      <alignment vertical="center" wrapText="1"/>
    </xf>
    <xf numFmtId="0" fontId="66" fillId="0" borderId="0" xfId="0" applyFont="1" applyAlignment="1">
      <alignment vertical="center" wrapText="1"/>
    </xf>
    <xf numFmtId="0" fontId="67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9" fillId="0" borderId="11" xfId="0" applyFont="1" applyBorder="1" applyAlignment="1">
      <alignment vertical="center"/>
    </xf>
    <xf numFmtId="0" fontId="69" fillId="0" borderId="12" xfId="0" applyFont="1" applyBorder="1" applyAlignment="1">
      <alignment vertical="center"/>
    </xf>
    <xf numFmtId="0" fontId="69" fillId="0" borderId="13" xfId="0" applyFont="1" applyBorder="1" applyAlignment="1">
      <alignment vertical="center"/>
    </xf>
    <xf numFmtId="0" fontId="69" fillId="0" borderId="14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71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9" fontId="64" fillId="0" borderId="16" xfId="59" applyFont="1" applyBorder="1" applyAlignment="1">
      <alignment horizontal="center" vertical="center" wrapText="1"/>
    </xf>
    <xf numFmtId="9" fontId="64" fillId="0" borderId="10" xfId="59" applyFont="1" applyFill="1" applyBorder="1" applyAlignment="1">
      <alignment horizontal="center" vertical="center" wrapText="1"/>
    </xf>
    <xf numFmtId="9" fontId="64" fillId="0" borderId="16" xfId="59" applyFont="1" applyFill="1" applyBorder="1" applyAlignment="1">
      <alignment horizontal="center" vertical="center" wrapText="1"/>
    </xf>
    <xf numFmtId="9" fontId="64" fillId="0" borderId="10" xfId="59" applyFont="1" applyBorder="1" applyAlignment="1">
      <alignment horizontal="center" vertical="center" wrapText="1"/>
    </xf>
    <xf numFmtId="9" fontId="70" fillId="0" borderId="16" xfId="59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2" fontId="68" fillId="0" borderId="10" xfId="0" applyNumberFormat="1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9" fillId="0" borderId="16" xfId="0" applyFont="1" applyBorder="1" applyAlignment="1">
      <alignment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wrapText="1"/>
    </xf>
    <xf numFmtId="0" fontId="69" fillId="0" borderId="18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9" fontId="69" fillId="0" borderId="10" xfId="0" applyNumberFormat="1" applyFont="1" applyBorder="1" applyAlignment="1">
      <alignment horizontal="center"/>
    </xf>
    <xf numFmtId="0" fontId="69" fillId="0" borderId="16" xfId="0" applyFont="1" applyBorder="1" applyAlignment="1">
      <alignment horizontal="center"/>
    </xf>
    <xf numFmtId="9" fontId="69" fillId="0" borderId="10" xfId="59" applyFont="1" applyBorder="1" applyAlignment="1">
      <alignment horizontal="center"/>
    </xf>
    <xf numFmtId="2" fontId="68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33" borderId="10" xfId="34" applyFont="1" applyFill="1" applyBorder="1" applyAlignment="1">
      <alignment horizontal="center" vertical="center" wrapText="1"/>
    </xf>
    <xf numFmtId="9" fontId="68" fillId="0" borderId="10" xfId="59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/>
    </xf>
    <xf numFmtId="9" fontId="69" fillId="0" borderId="10" xfId="59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11" xfId="56" applyBorder="1" applyAlignment="1">
      <alignment vertical="center"/>
      <protection/>
    </xf>
    <xf numFmtId="0" fontId="4" fillId="0" borderId="12" xfId="56" applyBorder="1" applyAlignment="1">
      <alignment vertical="center"/>
      <protection/>
    </xf>
    <xf numFmtId="0" fontId="4" fillId="0" borderId="14" xfId="56" applyBorder="1" applyAlignment="1">
      <alignment vertical="center"/>
      <protection/>
    </xf>
    <xf numFmtId="0" fontId="17" fillId="0" borderId="19" xfId="56" applyFont="1" applyBorder="1" applyAlignment="1">
      <alignment vertical="center"/>
      <protection/>
    </xf>
    <xf numFmtId="0" fontId="17" fillId="0" borderId="0" xfId="56" applyFont="1" applyAlignment="1">
      <alignment vertical="center"/>
      <protection/>
    </xf>
    <xf numFmtId="0" fontId="17" fillId="0" borderId="20" xfId="56" applyFont="1" applyBorder="1" applyAlignment="1">
      <alignment vertical="center"/>
      <protection/>
    </xf>
    <xf numFmtId="0" fontId="18" fillId="0" borderId="14" xfId="56" applyFont="1" applyBorder="1" applyAlignment="1">
      <alignment vertical="center"/>
      <protection/>
    </xf>
    <xf numFmtId="0" fontId="19" fillId="0" borderId="21" xfId="56" applyFont="1" applyBorder="1" applyAlignment="1">
      <alignment horizontal="center" vertical="center"/>
      <protection/>
    </xf>
    <xf numFmtId="0" fontId="19" fillId="0" borderId="22" xfId="56" applyFont="1" applyBorder="1" applyAlignment="1">
      <alignment horizontal="center" vertical="center"/>
      <protection/>
    </xf>
    <xf numFmtId="0" fontId="18" fillId="0" borderId="0" xfId="56" applyFont="1" applyAlignment="1">
      <alignment horizontal="center" vertical="center"/>
      <protection/>
    </xf>
    <xf numFmtId="0" fontId="18" fillId="0" borderId="20" xfId="56" applyFont="1" applyBorder="1" applyAlignment="1">
      <alignment horizontal="center" vertical="center"/>
      <protection/>
    </xf>
    <xf numFmtId="0" fontId="18" fillId="0" borderId="23" xfId="56" applyFont="1" applyBorder="1" applyAlignment="1">
      <alignment horizontal="justify" vertical="center" wrapText="1"/>
      <protection/>
    </xf>
    <xf numFmtId="0" fontId="18" fillId="0" borderId="24" xfId="56" applyFont="1" applyBorder="1" applyAlignment="1">
      <alignment horizontal="justify" vertical="center" wrapText="1"/>
      <protection/>
    </xf>
    <xf numFmtId="0" fontId="18" fillId="0" borderId="24" xfId="56" applyFont="1" applyBorder="1" applyAlignment="1">
      <alignment vertical="center"/>
      <protection/>
    </xf>
    <xf numFmtId="0" fontId="18" fillId="0" borderId="24" xfId="56" applyFont="1" applyBorder="1" applyAlignment="1">
      <alignment horizontal="right" vertical="center"/>
      <protection/>
    </xf>
    <xf numFmtId="0" fontId="19" fillId="0" borderId="25" xfId="56" applyFont="1" applyBorder="1" applyAlignment="1">
      <alignment horizontal="center" vertical="center"/>
      <protection/>
    </xf>
    <xf numFmtId="0" fontId="18" fillId="0" borderId="23" xfId="56" applyFont="1" applyBorder="1" applyAlignment="1">
      <alignment horizontal="center" vertical="center" wrapText="1"/>
      <protection/>
    </xf>
    <xf numFmtId="0" fontId="18" fillId="0" borderId="24" xfId="56" applyFont="1" applyBorder="1" applyAlignment="1">
      <alignment horizontal="center" vertical="center" wrapText="1"/>
      <protection/>
    </xf>
    <xf numFmtId="0" fontId="18" fillId="0" borderId="25" xfId="56" applyFont="1" applyBorder="1" applyAlignment="1">
      <alignment horizontal="center" vertical="center" wrapText="1"/>
      <protection/>
    </xf>
    <xf numFmtId="0" fontId="18" fillId="0" borderId="23" xfId="56" applyFont="1" applyBorder="1" applyAlignment="1">
      <alignment vertical="center" wrapText="1"/>
      <protection/>
    </xf>
    <xf numFmtId="0" fontId="18" fillId="0" borderId="24" xfId="56" applyFont="1" applyBorder="1" applyAlignment="1">
      <alignment vertical="center" wrapText="1"/>
      <protection/>
    </xf>
    <xf numFmtId="0" fontId="18" fillId="0" borderId="25" xfId="56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2" fontId="53" fillId="0" borderId="10" xfId="47" applyNumberFormat="1" applyBorder="1" applyAlignment="1">
      <alignment horizontal="center" vertical="center" wrapText="1"/>
    </xf>
    <xf numFmtId="0" fontId="53" fillId="0" borderId="16" xfId="47" applyBorder="1" applyAlignment="1">
      <alignment horizontal="center" vertical="center" wrapText="1"/>
    </xf>
    <xf numFmtId="9" fontId="64" fillId="33" borderId="10" xfId="59" applyFont="1" applyFill="1" applyBorder="1" applyAlignment="1">
      <alignment horizontal="center" vertical="center" wrapText="1"/>
    </xf>
    <xf numFmtId="9" fontId="28" fillId="33" borderId="10" xfId="59" applyFont="1" applyFill="1" applyBorder="1" applyAlignment="1">
      <alignment horizontal="center" vertical="center" wrapText="1"/>
    </xf>
    <xf numFmtId="0" fontId="73" fillId="0" borderId="26" xfId="0" applyFont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0" fontId="73" fillId="0" borderId="27" xfId="0" applyFont="1" applyBorder="1" applyAlignment="1">
      <alignment horizontal="center" vertical="center" wrapText="1"/>
    </xf>
    <xf numFmtId="9" fontId="64" fillId="34" borderId="26" xfId="59" applyFont="1" applyFill="1" applyBorder="1" applyAlignment="1">
      <alignment horizontal="center" vertical="center" wrapText="1"/>
    </xf>
    <xf numFmtId="9" fontId="64" fillId="34" borderId="22" xfId="59" applyFont="1" applyFill="1" applyBorder="1" applyAlignment="1">
      <alignment horizontal="center" vertical="center" wrapText="1"/>
    </xf>
    <xf numFmtId="9" fontId="64" fillId="34" borderId="27" xfId="59" applyFont="1" applyFill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left" vertical="center" wrapText="1"/>
    </xf>
    <xf numFmtId="0" fontId="64" fillId="0" borderId="22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left" vertical="center" wrapText="1"/>
    </xf>
    <xf numFmtId="0" fontId="65" fillId="0" borderId="22" xfId="0" applyFont="1" applyBorder="1" applyAlignment="1">
      <alignment horizontal="left" vertical="center" wrapText="1"/>
    </xf>
    <xf numFmtId="0" fontId="65" fillId="0" borderId="27" xfId="0" applyFont="1" applyBorder="1" applyAlignment="1">
      <alignment horizontal="left" vertical="center" wrapText="1"/>
    </xf>
    <xf numFmtId="0" fontId="68" fillId="0" borderId="26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68" fillId="0" borderId="27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left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69" fillId="33" borderId="16" xfId="0" applyFont="1" applyFill="1" applyBorder="1" applyAlignment="1">
      <alignment horizontal="center" vertical="center" wrapText="1"/>
    </xf>
    <xf numFmtId="0" fontId="69" fillId="33" borderId="18" xfId="0" applyFont="1" applyFill="1" applyBorder="1" applyAlignment="1">
      <alignment horizontal="center" vertical="center" wrapText="1"/>
    </xf>
    <xf numFmtId="0" fontId="4" fillId="0" borderId="28" xfId="56" applyBorder="1" applyAlignment="1">
      <alignment horizontal="center" vertical="center"/>
      <protection/>
    </xf>
    <xf numFmtId="0" fontId="4" fillId="0" borderId="29" xfId="56" applyBorder="1" applyAlignment="1">
      <alignment horizontal="center" vertical="center"/>
      <protection/>
    </xf>
    <xf numFmtId="0" fontId="15" fillId="0" borderId="29" xfId="56" applyFont="1" applyBorder="1" applyAlignment="1">
      <alignment horizontal="center" vertical="center" wrapText="1"/>
      <protection/>
    </xf>
    <xf numFmtId="0" fontId="15" fillId="0" borderId="29" xfId="56" applyFont="1" applyBorder="1" applyAlignment="1">
      <alignment horizontal="center" vertical="center"/>
      <protection/>
    </xf>
    <xf numFmtId="0" fontId="16" fillId="0" borderId="30" xfId="56" applyFont="1" applyBorder="1" applyAlignment="1">
      <alignment horizontal="left" vertical="center" wrapText="1"/>
      <protection/>
    </xf>
    <xf numFmtId="0" fontId="16" fillId="0" borderId="31" xfId="56" applyFont="1" applyBorder="1" applyAlignment="1">
      <alignment horizontal="left" vertical="center"/>
      <protection/>
    </xf>
    <xf numFmtId="0" fontId="16" fillId="0" borderId="32" xfId="56" applyFont="1" applyBorder="1" applyAlignment="1">
      <alignment horizontal="left" vertical="center"/>
      <protection/>
    </xf>
    <xf numFmtId="0" fontId="4" fillId="0" borderId="33" xfId="56" applyBorder="1" applyAlignment="1">
      <alignment horizontal="center" vertical="center"/>
      <protection/>
    </xf>
    <xf numFmtId="0" fontId="19" fillId="35" borderId="21" xfId="56" applyFont="1" applyFill="1" applyBorder="1" applyAlignment="1">
      <alignment horizontal="left" vertical="center"/>
      <protection/>
    </xf>
    <xf numFmtId="0" fontId="19" fillId="35" borderId="22" xfId="56" applyFont="1" applyFill="1" applyBorder="1" applyAlignment="1">
      <alignment horizontal="left" vertical="center"/>
      <protection/>
    </xf>
    <xf numFmtId="0" fontId="19" fillId="35" borderId="27" xfId="56" applyFont="1" applyFill="1" applyBorder="1" applyAlignment="1">
      <alignment horizontal="left" vertical="center"/>
      <protection/>
    </xf>
    <xf numFmtId="0" fontId="18" fillId="0" borderId="26" xfId="56" applyFont="1" applyBorder="1" applyAlignment="1">
      <alignment horizontal="left" vertical="center"/>
      <protection/>
    </xf>
    <xf numFmtId="0" fontId="18" fillId="0" borderId="22" xfId="56" applyFont="1" applyBorder="1" applyAlignment="1">
      <alignment horizontal="left" vertical="center"/>
      <protection/>
    </xf>
    <xf numFmtId="0" fontId="18" fillId="0" borderId="34" xfId="56" applyFont="1" applyBorder="1" applyAlignment="1">
      <alignment horizontal="left" vertical="center"/>
      <protection/>
    </xf>
    <xf numFmtId="0" fontId="19" fillId="35" borderId="35" xfId="56" applyFont="1" applyFill="1" applyBorder="1" applyAlignment="1">
      <alignment horizontal="center" vertical="center"/>
      <protection/>
    </xf>
    <xf numFmtId="0" fontId="19" fillId="35" borderId="10" xfId="56" applyFont="1" applyFill="1" applyBorder="1" applyAlignment="1">
      <alignment horizontal="center" vertical="center"/>
      <protection/>
    </xf>
    <xf numFmtId="0" fontId="19" fillId="35" borderId="26" xfId="56" applyFont="1" applyFill="1" applyBorder="1" applyAlignment="1">
      <alignment horizontal="center" vertical="center"/>
      <protection/>
    </xf>
    <xf numFmtId="0" fontId="19" fillId="35" borderId="22" xfId="56" applyFont="1" applyFill="1" applyBorder="1" applyAlignment="1">
      <alignment horizontal="center" vertical="center"/>
      <protection/>
    </xf>
    <xf numFmtId="0" fontId="19" fillId="35" borderId="34" xfId="56" applyFont="1" applyFill="1" applyBorder="1" applyAlignment="1">
      <alignment horizontal="center" vertical="center"/>
      <protection/>
    </xf>
    <xf numFmtId="0" fontId="18" fillId="0" borderId="35" xfId="56" applyFont="1" applyBorder="1" applyAlignment="1">
      <alignment horizontal="center" vertical="center" wrapText="1"/>
      <protection/>
    </xf>
    <xf numFmtId="0" fontId="18" fillId="0" borderId="10" xfId="56" applyFont="1" applyBorder="1" applyAlignment="1">
      <alignment horizontal="center" vertical="center" wrapText="1"/>
      <protection/>
    </xf>
    <xf numFmtId="0" fontId="18" fillId="36" borderId="11" xfId="56" applyFont="1" applyFill="1" applyBorder="1" applyAlignment="1">
      <alignment horizontal="center" vertical="center" wrapText="1"/>
      <protection/>
    </xf>
    <xf numFmtId="0" fontId="18" fillId="36" borderId="12" xfId="56" applyFont="1" applyFill="1" applyBorder="1" applyAlignment="1">
      <alignment horizontal="center" vertical="center" wrapText="1"/>
      <protection/>
    </xf>
    <xf numFmtId="0" fontId="18" fillId="36" borderId="36" xfId="56" applyFont="1" applyFill="1" applyBorder="1" applyAlignment="1">
      <alignment horizontal="center" vertical="center" wrapText="1"/>
      <protection/>
    </xf>
    <xf numFmtId="0" fontId="19" fillId="37" borderId="35" xfId="56" applyFont="1" applyFill="1" applyBorder="1" applyAlignment="1">
      <alignment horizontal="center" vertical="center"/>
      <protection/>
    </xf>
    <xf numFmtId="0" fontId="19" fillId="37" borderId="10" xfId="56" applyFont="1" applyFill="1" applyBorder="1" applyAlignment="1">
      <alignment horizontal="center" vertical="center"/>
      <protection/>
    </xf>
    <xf numFmtId="0" fontId="19" fillId="37" borderId="26" xfId="56" applyFont="1" applyFill="1" applyBorder="1" applyAlignment="1">
      <alignment horizontal="center" vertical="center" wrapText="1"/>
      <protection/>
    </xf>
    <xf numFmtId="0" fontId="19" fillId="37" borderId="22" xfId="56" applyFont="1" applyFill="1" applyBorder="1" applyAlignment="1">
      <alignment horizontal="center" vertical="center" wrapText="1"/>
      <protection/>
    </xf>
    <xf numFmtId="0" fontId="19" fillId="37" borderId="34" xfId="56" applyFont="1" applyFill="1" applyBorder="1" applyAlignment="1">
      <alignment horizontal="center" vertical="center" wrapText="1"/>
      <protection/>
    </xf>
    <xf numFmtId="9" fontId="18" fillId="0" borderId="10" xfId="56" applyNumberFormat="1" applyFont="1" applyBorder="1" applyAlignment="1">
      <alignment horizontal="center" vertical="center" wrapText="1"/>
      <protection/>
    </xf>
    <xf numFmtId="0" fontId="18" fillId="0" borderId="37" xfId="56" applyFont="1" applyBorder="1" applyAlignment="1">
      <alignment horizontal="center" vertical="center" wrapText="1"/>
      <protection/>
    </xf>
    <xf numFmtId="0" fontId="19" fillId="37" borderId="21" xfId="56" applyFont="1" applyFill="1" applyBorder="1" applyAlignment="1">
      <alignment horizontal="center" vertical="center"/>
      <protection/>
    </xf>
    <xf numFmtId="0" fontId="19" fillId="37" borderId="22" xfId="56" applyFont="1" applyFill="1" applyBorder="1" applyAlignment="1">
      <alignment horizontal="center" vertical="center"/>
      <protection/>
    </xf>
    <xf numFmtId="0" fontId="19" fillId="37" borderId="34" xfId="56" applyFont="1" applyFill="1" applyBorder="1" applyAlignment="1">
      <alignment horizontal="center" vertical="center"/>
      <protection/>
    </xf>
    <xf numFmtId="0" fontId="19" fillId="37" borderId="26" xfId="56" applyFont="1" applyFill="1" applyBorder="1" applyAlignment="1">
      <alignment horizontal="center" vertical="center"/>
      <protection/>
    </xf>
    <xf numFmtId="0" fontId="18" fillId="0" borderId="21" xfId="56" applyFont="1" applyBorder="1" applyAlignment="1">
      <alignment horizontal="center" vertical="center" wrapText="1"/>
      <protection/>
    </xf>
    <xf numFmtId="0" fontId="18" fillId="0" borderId="22" xfId="56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justify" vertical="center" wrapText="1"/>
    </xf>
    <xf numFmtId="0" fontId="0" fillId="33" borderId="10" xfId="0" applyFill="1" applyBorder="1" applyAlignment="1">
      <alignment horizontal="justify" vertical="center"/>
    </xf>
    <xf numFmtId="0" fontId="19" fillId="37" borderId="27" xfId="56" applyFont="1" applyFill="1" applyBorder="1" applyAlignment="1">
      <alignment horizontal="center" vertical="center"/>
      <protection/>
    </xf>
    <xf numFmtId="9" fontId="18" fillId="0" borderId="21" xfId="56" applyNumberFormat="1" applyFont="1" applyBorder="1" applyAlignment="1">
      <alignment horizontal="center" vertical="center" wrapText="1"/>
      <protection/>
    </xf>
    <xf numFmtId="0" fontId="18" fillId="0" borderId="27" xfId="56" applyFont="1" applyBorder="1" applyAlignment="1">
      <alignment horizontal="center" vertical="center" wrapText="1"/>
      <protection/>
    </xf>
    <xf numFmtId="9" fontId="18" fillId="0" borderId="26" xfId="56" applyNumberFormat="1" applyFont="1" applyBorder="1" applyAlignment="1">
      <alignment horizontal="center" vertical="center" wrapText="1"/>
      <protection/>
    </xf>
    <xf numFmtId="0" fontId="18" fillId="0" borderId="34" xfId="56" applyFont="1" applyBorder="1" applyAlignment="1">
      <alignment horizontal="center" vertical="center" wrapText="1"/>
      <protection/>
    </xf>
    <xf numFmtId="0" fontId="19" fillId="37" borderId="38" xfId="56" applyFont="1" applyFill="1" applyBorder="1" applyAlignment="1">
      <alignment horizontal="center" vertical="center"/>
      <protection/>
    </xf>
    <xf numFmtId="0" fontId="19" fillId="37" borderId="12" xfId="56" applyFont="1" applyFill="1" applyBorder="1" applyAlignment="1">
      <alignment horizontal="center" vertical="center"/>
      <protection/>
    </xf>
    <xf numFmtId="0" fontId="19" fillId="37" borderId="13" xfId="56" applyFont="1" applyFill="1" applyBorder="1" applyAlignment="1">
      <alignment horizontal="center" vertical="center"/>
      <protection/>
    </xf>
    <xf numFmtId="0" fontId="19" fillId="37" borderId="23" xfId="56" applyFont="1" applyFill="1" applyBorder="1" applyAlignment="1">
      <alignment horizontal="center" vertical="center"/>
      <protection/>
    </xf>
    <xf numFmtId="0" fontId="19" fillId="37" borderId="24" xfId="56" applyFont="1" applyFill="1" applyBorder="1" applyAlignment="1">
      <alignment horizontal="center" vertical="center"/>
      <protection/>
    </xf>
    <xf numFmtId="0" fontId="19" fillId="37" borderId="39" xfId="56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justify" vertical="center" wrapText="1"/>
    </xf>
    <xf numFmtId="0" fontId="0" fillId="0" borderId="22" xfId="0" applyBorder="1" applyAlignment="1">
      <alignment horizontal="justify" vertical="center"/>
    </xf>
    <xf numFmtId="0" fontId="0" fillId="0" borderId="27" xfId="0" applyBorder="1" applyAlignment="1">
      <alignment horizontal="justify" vertical="center"/>
    </xf>
    <xf numFmtId="0" fontId="0" fillId="0" borderId="22" xfId="0" applyBorder="1" applyAlignment="1">
      <alignment horizontal="center" vertical="center"/>
    </xf>
    <xf numFmtId="0" fontId="18" fillId="0" borderId="35" xfId="56" applyFont="1" applyBorder="1" applyAlignment="1">
      <alignment horizontal="left" vertical="center" wrapText="1"/>
      <protection/>
    </xf>
    <xf numFmtId="0" fontId="18" fillId="0" borderId="10" xfId="56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Neutral" xfId="55"/>
    <cellStyle name="Normal 2" xfId="56"/>
    <cellStyle name="Normal 3" xfId="57"/>
    <cellStyle name="Notas" xfId="58"/>
    <cellStyle name="Percent" xfId="59"/>
    <cellStyle name="Porcentual 2" xfId="60"/>
    <cellStyle name="Porcentual 3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219075</xdr:colOff>
      <xdr:row>0</xdr:row>
      <xdr:rowOff>257175</xdr:rowOff>
    </xdr:from>
    <xdr:to>
      <xdr:col>15</xdr:col>
      <xdr:colOff>762000</xdr:colOff>
      <xdr:row>0</xdr:row>
      <xdr:rowOff>1352550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53850" y="257175"/>
          <a:ext cx="762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114300</xdr:rowOff>
    </xdr:from>
    <xdr:to>
      <xdr:col>0</xdr:col>
      <xdr:colOff>1133475</xdr:colOff>
      <xdr:row>0</xdr:row>
      <xdr:rowOff>1143000</xdr:rowOff>
    </xdr:to>
    <xdr:pic>
      <xdr:nvPicPr>
        <xdr:cNvPr id="2" name="Picture 1" descr="Escudo Bogotá_sds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14300"/>
          <a:ext cx="9810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104775</xdr:rowOff>
    </xdr:from>
    <xdr:to>
      <xdr:col>0</xdr:col>
      <xdr:colOff>1419225</xdr:colOff>
      <xdr:row>0</xdr:row>
      <xdr:rowOff>1390650</xdr:rowOff>
    </xdr:to>
    <xdr:pic>
      <xdr:nvPicPr>
        <xdr:cNvPr id="1" name="Picture 1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04775"/>
          <a:ext cx="12001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400050</xdr:colOff>
      <xdr:row>0</xdr:row>
      <xdr:rowOff>66675</xdr:rowOff>
    </xdr:from>
    <xdr:to>
      <xdr:col>16</xdr:col>
      <xdr:colOff>1657350</xdr:colOff>
      <xdr:row>0</xdr:row>
      <xdr:rowOff>1381125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0" y="66675"/>
          <a:ext cx="12573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47650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266700"/>
          <a:ext cx="914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47650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24925" y="266700"/>
          <a:ext cx="914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Subsecretaria%20Corporativa\Direccion%20de%20Planeaci&#243;n%20Institucional%20y%20Calidad\Informacion\2019\EGPD%20-2019\PRIMER%20TRIMESTRE\PLAN%20OPERATIVO%20ANUAL\FORMULACION%20POA\OFICINA%20JURIDICA\POA-J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V Indicador Area Tutelas "/>
      <sheetName val="HV Indicador Asesoria Legal "/>
      <sheetName val="HV. Indicador Defensa Judicial"/>
      <sheetName val="HV. Indicador Segunda Instancia"/>
    </sheetNames>
    <sheetDataSet>
      <sheetData sheetId="0">
        <row r="7">
          <cell r="A7" t="str">
            <v>Prestar oportuna asesoría jurídica a la Secretaría Distrital de Salud - Fondo Financiero Distrital de Salud  y a las diferentes áreas de la entidad frente a problemáticas de carácter jurídico.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javie/AppData/Local/Microsoft/Windows/INetCache/Content.Outlook/K20HDT9L/REPORTEPLANOPERATIVODEGESTIONYDESEMPEO%20V6%20Definitivo.xls" TargetMode="External" /><Relationship Id="rId2" Type="http://schemas.openxmlformats.org/officeDocument/2006/relationships/hyperlink" Target="../../../../../javie/AppData/Local/Microsoft/Windows/INetCache/Content.Outlook/K20HDT9L/REPORTEPLANOPERATIVODEGESTIONYDESEMPEO%20V6%20Definitivo.xl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8"/>
  <sheetViews>
    <sheetView showGridLines="0" tabSelected="1" view="pageBreakPreview" zoomScale="70" zoomScaleNormal="60" zoomScaleSheetLayoutView="70" zoomScalePageLayoutView="54" workbookViewId="0" topLeftCell="A1">
      <selection activeCell="E4" sqref="E4"/>
    </sheetView>
  </sheetViews>
  <sheetFormatPr defaultColWidth="11.421875" defaultRowHeight="15"/>
  <cols>
    <col min="1" max="1" width="41.28125" style="2" customWidth="1"/>
    <col min="2" max="2" width="16.421875" style="2" customWidth="1"/>
    <col min="3" max="3" width="19.8515625" style="2" customWidth="1"/>
    <col min="4" max="4" width="17.140625" style="2" bestFit="1" customWidth="1"/>
    <col min="5" max="6" width="18.8515625" style="2" bestFit="1" customWidth="1"/>
    <col min="7" max="7" width="17.7109375" style="2" customWidth="1"/>
    <col min="8" max="8" width="26.140625" style="2" customWidth="1"/>
    <col min="9" max="9" width="18.8515625" style="2" hidden="1" customWidth="1"/>
    <col min="10" max="10" width="17.00390625" style="2" hidden="1" customWidth="1"/>
    <col min="11" max="11" width="30.8515625" style="2" hidden="1" customWidth="1"/>
    <col min="12" max="12" width="20.57421875" style="2" hidden="1" customWidth="1"/>
    <col min="13" max="13" width="18.421875" style="2" hidden="1" customWidth="1"/>
    <col min="14" max="14" width="23.421875" style="2" hidden="1" customWidth="1"/>
    <col min="15" max="15" width="16.28125" style="2" hidden="1" customWidth="1"/>
    <col min="16" max="16" width="21.140625" style="2" customWidth="1"/>
    <col min="17" max="68" width="11.421875" style="2" customWidth="1"/>
    <col min="69" max="70" width="0" style="2" hidden="1" customWidth="1"/>
    <col min="71" max="16384" width="11.421875" style="2" customWidth="1"/>
  </cols>
  <sheetData>
    <row r="1" spans="1:16" s="1" customFormat="1" ht="126.75" customHeight="1">
      <c r="A1" s="19"/>
      <c r="B1" s="92" t="s">
        <v>40</v>
      </c>
      <c r="C1" s="93"/>
      <c r="D1" s="93"/>
      <c r="E1" s="93"/>
      <c r="F1" s="93"/>
      <c r="G1" s="93"/>
      <c r="H1" s="93"/>
      <c r="I1" s="93"/>
      <c r="J1" s="93"/>
      <c r="K1" s="94"/>
      <c r="L1" s="95" t="s">
        <v>45</v>
      </c>
      <c r="M1" s="96"/>
      <c r="N1" s="97"/>
      <c r="O1" s="98"/>
      <c r="P1" s="98"/>
    </row>
    <row r="2" spans="1:16" s="1" customFormat="1" ht="36">
      <c r="A2" s="27" t="s">
        <v>41</v>
      </c>
      <c r="B2" s="99" t="s">
        <v>185</v>
      </c>
      <c r="C2" s="100"/>
      <c r="D2" s="100"/>
      <c r="E2" s="100"/>
      <c r="F2" s="100"/>
      <c r="G2" s="100"/>
      <c r="H2" s="100"/>
      <c r="I2" s="100"/>
      <c r="J2" s="100"/>
      <c r="K2" s="101"/>
      <c r="L2" s="27" t="s">
        <v>39</v>
      </c>
      <c r="M2" s="99" t="s">
        <v>186</v>
      </c>
      <c r="N2" s="100"/>
      <c r="O2" s="100"/>
      <c r="P2" s="101"/>
    </row>
    <row r="3" spans="1:71" s="4" customFormat="1" ht="65.25" customHeight="1">
      <c r="A3" s="10" t="s">
        <v>18</v>
      </c>
      <c r="B3" s="11" t="s">
        <v>16</v>
      </c>
      <c r="C3" s="28" t="s">
        <v>42</v>
      </c>
      <c r="D3" s="30" t="s">
        <v>43</v>
      </c>
      <c r="E3" s="10" t="s">
        <v>14</v>
      </c>
      <c r="F3" s="10" t="s">
        <v>15</v>
      </c>
      <c r="G3" s="10" t="s">
        <v>34</v>
      </c>
      <c r="H3" s="10" t="s">
        <v>30</v>
      </c>
      <c r="I3" s="10" t="s">
        <v>29</v>
      </c>
      <c r="J3" s="10" t="s">
        <v>35</v>
      </c>
      <c r="K3" s="10" t="s">
        <v>31</v>
      </c>
      <c r="L3" s="10" t="s">
        <v>32</v>
      </c>
      <c r="M3" s="10" t="s">
        <v>36</v>
      </c>
      <c r="N3" s="10" t="s">
        <v>37</v>
      </c>
      <c r="O3" s="10" t="s">
        <v>33</v>
      </c>
      <c r="P3" s="10" t="s">
        <v>11</v>
      </c>
      <c r="BQ3" s="5" t="s">
        <v>2</v>
      </c>
      <c r="BR3" s="7" t="s">
        <v>0</v>
      </c>
      <c r="BS3" s="6"/>
    </row>
    <row r="4" spans="1:70" s="3" customFormat="1" ht="120" customHeight="1">
      <c r="A4" s="17" t="str">
        <f>+2!A4:A8</f>
        <v>Prestar oportuna asesoría jurídica a la Secretaría Distrital de Salud - Fondo Financiero Distrital de Salud  y a las diferentes áreas de la entidad frente a problemáticas de carácter jurídico. </v>
      </c>
      <c r="B4" s="82" t="s">
        <v>167</v>
      </c>
      <c r="C4" s="29" t="s">
        <v>122</v>
      </c>
      <c r="D4" s="35">
        <v>0.2</v>
      </c>
      <c r="E4" s="32">
        <f>+2!D8</f>
        <v>0.25</v>
      </c>
      <c r="F4" s="32">
        <f>+2!E8</f>
        <v>0.25</v>
      </c>
      <c r="G4" s="33"/>
      <c r="H4" s="31"/>
      <c r="I4" s="31"/>
      <c r="J4" s="33"/>
      <c r="K4" s="31"/>
      <c r="L4" s="31"/>
      <c r="M4" s="33"/>
      <c r="N4" s="31"/>
      <c r="O4" s="31"/>
      <c r="P4" s="31">
        <f>+(F4+I4+L4+O4)*D4</f>
        <v>0.05</v>
      </c>
      <c r="BQ4" s="5"/>
      <c r="BR4" s="7"/>
    </row>
    <row r="5" spans="1:70" s="3" customFormat="1" ht="120" customHeight="1">
      <c r="A5" s="17" t="s">
        <v>54</v>
      </c>
      <c r="B5" s="83" t="s">
        <v>168</v>
      </c>
      <c r="C5" s="29" t="s">
        <v>122</v>
      </c>
      <c r="D5" s="35">
        <v>0.5</v>
      </c>
      <c r="E5" s="32">
        <f>+2!D19</f>
        <v>0.25</v>
      </c>
      <c r="F5" s="32">
        <f>+2!E19</f>
        <v>0.25</v>
      </c>
      <c r="G5" s="33"/>
      <c r="H5" s="31"/>
      <c r="I5" s="31"/>
      <c r="J5" s="33"/>
      <c r="K5" s="31"/>
      <c r="L5" s="31"/>
      <c r="M5" s="33"/>
      <c r="N5" s="31"/>
      <c r="O5" s="31"/>
      <c r="P5" s="31">
        <f>+(F5+I5+L5+O5)*D5</f>
        <v>0.125</v>
      </c>
      <c r="BQ5" s="5"/>
      <c r="BR5" s="7"/>
    </row>
    <row r="6" spans="1:71" ht="120" customHeight="1">
      <c r="A6" s="17" t="s">
        <v>85</v>
      </c>
      <c r="B6" s="83" t="s">
        <v>168</v>
      </c>
      <c r="C6" s="29" t="s">
        <v>122</v>
      </c>
      <c r="D6" s="35">
        <v>0.15</v>
      </c>
      <c r="E6" s="32">
        <f>+2!D40</f>
        <v>0.22000000000000003</v>
      </c>
      <c r="F6" s="84">
        <f>+2!E40</f>
        <v>0.17</v>
      </c>
      <c r="G6" s="85">
        <f>+2!F40</f>
        <v>0.18</v>
      </c>
      <c r="H6" s="85">
        <f>+2!G40</f>
        <v>0.22999999999999998</v>
      </c>
      <c r="I6" s="32">
        <f>+2!H40</f>
        <v>0</v>
      </c>
      <c r="J6" s="32">
        <f>+2!I40</f>
        <v>0.4</v>
      </c>
      <c r="K6" s="32">
        <f>+2!J40</f>
        <v>0</v>
      </c>
      <c r="L6" s="32">
        <f>+2!K40</f>
        <v>0</v>
      </c>
      <c r="M6" s="32">
        <f>+2!L40</f>
        <v>0.19999999999999998</v>
      </c>
      <c r="N6" s="32">
        <f>+2!M40</f>
        <v>0</v>
      </c>
      <c r="O6" s="32">
        <f>+2!N40</f>
        <v>0</v>
      </c>
      <c r="P6" s="31">
        <f>+(F6+I6+L6+O6)*D6</f>
        <v>0.025500000000000002</v>
      </c>
      <c r="BQ6" s="5" t="s">
        <v>3</v>
      </c>
      <c r="BR6" s="7" t="s">
        <v>1</v>
      </c>
      <c r="BS6" s="6"/>
    </row>
    <row r="7" spans="1:71" ht="120" customHeight="1">
      <c r="A7" s="17" t="s">
        <v>86</v>
      </c>
      <c r="B7" s="83" t="s">
        <v>168</v>
      </c>
      <c r="C7" s="29" t="s">
        <v>122</v>
      </c>
      <c r="D7" s="35">
        <v>0.15</v>
      </c>
      <c r="E7" s="32">
        <f>+2!D43</f>
        <v>0.25</v>
      </c>
      <c r="F7" s="32">
        <f>+2!E43</f>
        <v>0.25</v>
      </c>
      <c r="G7" s="33"/>
      <c r="H7" s="31"/>
      <c r="I7" s="31"/>
      <c r="J7" s="33"/>
      <c r="K7" s="31"/>
      <c r="L7" s="31"/>
      <c r="M7" s="33"/>
      <c r="N7" s="31"/>
      <c r="O7" s="31"/>
      <c r="P7" s="31">
        <f>+(F7+I7+L7+O7)*D7</f>
        <v>0.0375</v>
      </c>
      <c r="BQ7" s="5"/>
      <c r="BR7" s="57"/>
      <c r="BS7" s="6"/>
    </row>
    <row r="8" spans="1:16" ht="28.5" customHeight="1">
      <c r="A8" s="86" t="s">
        <v>10</v>
      </c>
      <c r="B8" s="87"/>
      <c r="C8" s="88"/>
      <c r="D8" s="34">
        <f>+SUM(D4:D7)</f>
        <v>1</v>
      </c>
      <c r="E8" s="89"/>
      <c r="F8" s="90"/>
      <c r="G8" s="90"/>
      <c r="H8" s="90"/>
      <c r="I8" s="90"/>
      <c r="J8" s="90"/>
      <c r="K8" s="90"/>
      <c r="L8" s="90"/>
      <c r="M8" s="90"/>
      <c r="N8" s="90"/>
      <c r="O8" s="91"/>
      <c r="P8" s="34">
        <f>SUM(P4:P7)</f>
        <v>0.238</v>
      </c>
    </row>
  </sheetData>
  <sheetProtection/>
  <mergeCells count="7">
    <mergeCell ref="A8:C8"/>
    <mergeCell ref="E8:O8"/>
    <mergeCell ref="B1:K1"/>
    <mergeCell ref="L1:N1"/>
    <mergeCell ref="O1:P1"/>
    <mergeCell ref="B2:K2"/>
    <mergeCell ref="M2:P2"/>
  </mergeCells>
  <hyperlinks>
    <hyperlink ref="B4" r:id="rId1" display="HV INDICADOR ASESORIA"/>
    <hyperlink ref="B5:B7" r:id="rId2" display="HV INDICADOR POLITICAS MIPG"/>
  </hyperlinks>
  <printOptions gridLines="1" horizontalCentered="1" verticalCentered="1"/>
  <pageMargins left="0.1968503937007874" right="0.1968503937007874" top="0.1968503937007874" bottom="0.1968503937007874" header="0.1968503937007874" footer="0.1968503937007874"/>
  <pageSetup orientation="landscape" scale="3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"/>
  <sheetViews>
    <sheetView zoomScale="55" zoomScaleNormal="55" zoomScaleSheetLayoutView="100" zoomScalePageLayoutView="0" workbookViewId="0" topLeftCell="A1">
      <selection activeCell="E11" sqref="E11"/>
    </sheetView>
  </sheetViews>
  <sheetFormatPr defaultColWidth="11.421875" defaultRowHeight="15"/>
  <cols>
    <col min="1" max="1" width="27.57421875" style="0" customWidth="1"/>
    <col min="2" max="2" width="33.00390625" style="0" customWidth="1"/>
    <col min="3" max="3" width="36.421875" style="0" customWidth="1"/>
    <col min="4" max="5" width="13.7109375" style="0" customWidth="1"/>
    <col min="6" max="6" width="16.421875" style="0" customWidth="1"/>
    <col min="7" max="7" width="20.421875" style="0" customWidth="1"/>
    <col min="8" max="8" width="21.140625" style="0" hidden="1" customWidth="1"/>
    <col min="9" max="9" width="16.421875" style="0" hidden="1" customWidth="1"/>
    <col min="10" max="10" width="20.28125" style="0" hidden="1" customWidth="1"/>
    <col min="11" max="12" width="16.421875" style="0" hidden="1" customWidth="1"/>
    <col min="13" max="13" width="19.140625" style="0" hidden="1" customWidth="1"/>
    <col min="14" max="14" width="19.00390625" style="0" hidden="1" customWidth="1"/>
    <col min="15" max="15" width="41.421875" style="0" customWidth="1"/>
    <col min="16" max="16" width="24.140625" style="52" customWidth="1"/>
    <col min="17" max="17" width="49.7109375" style="52" customWidth="1"/>
  </cols>
  <sheetData>
    <row r="1" spans="1:17" ht="114" customHeight="1">
      <c r="A1" s="16"/>
      <c r="B1" s="98" t="s">
        <v>40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106" t="s">
        <v>45</v>
      </c>
      <c r="O1" s="106"/>
      <c r="P1" s="106"/>
      <c r="Q1" s="16"/>
    </row>
    <row r="2" spans="1:17" ht="25.5">
      <c r="A2" s="40" t="s">
        <v>44</v>
      </c>
      <c r="B2" s="102" t="s">
        <v>169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  <c r="N2" s="40" t="s">
        <v>39</v>
      </c>
      <c r="O2" s="105"/>
      <c r="P2" s="105"/>
      <c r="Q2" s="105"/>
    </row>
    <row r="3" spans="1:17" ht="134.25" customHeight="1">
      <c r="A3" s="13" t="s">
        <v>13</v>
      </c>
      <c r="B3" s="36" t="s">
        <v>4</v>
      </c>
      <c r="C3" s="36" t="s">
        <v>187</v>
      </c>
      <c r="D3" s="48" t="s">
        <v>14</v>
      </c>
      <c r="E3" s="48" t="s">
        <v>15</v>
      </c>
      <c r="F3" s="48" t="s">
        <v>34</v>
      </c>
      <c r="G3" s="48" t="s">
        <v>30</v>
      </c>
      <c r="H3" s="48" t="s">
        <v>29</v>
      </c>
      <c r="I3" s="48" t="s">
        <v>35</v>
      </c>
      <c r="J3" s="48" t="s">
        <v>31</v>
      </c>
      <c r="K3" s="48" t="s">
        <v>32</v>
      </c>
      <c r="L3" s="48" t="s">
        <v>36</v>
      </c>
      <c r="M3" s="48" t="s">
        <v>37</v>
      </c>
      <c r="N3" s="48" t="s">
        <v>33</v>
      </c>
      <c r="O3" s="49" t="s">
        <v>12</v>
      </c>
      <c r="P3" s="49" t="s">
        <v>19</v>
      </c>
      <c r="Q3" s="49" t="s">
        <v>20</v>
      </c>
    </row>
    <row r="4" spans="1:17" ht="45" customHeight="1">
      <c r="A4" s="107" t="s">
        <v>46</v>
      </c>
      <c r="B4" s="107" t="s">
        <v>47</v>
      </c>
      <c r="C4" s="54" t="s">
        <v>48</v>
      </c>
      <c r="D4" s="50">
        <v>0.08</v>
      </c>
      <c r="E4" s="50">
        <v>0.08</v>
      </c>
      <c r="F4" s="50">
        <v>0.08</v>
      </c>
      <c r="G4" s="50"/>
      <c r="H4" s="50"/>
      <c r="I4" s="50">
        <v>0.08</v>
      </c>
      <c r="J4" s="50"/>
      <c r="K4" s="50"/>
      <c r="L4" s="50">
        <v>0.08</v>
      </c>
      <c r="M4" s="50"/>
      <c r="N4" s="50"/>
      <c r="O4" s="37" t="s">
        <v>51</v>
      </c>
      <c r="P4" s="51" t="s">
        <v>170</v>
      </c>
      <c r="Q4" s="51" t="s">
        <v>118</v>
      </c>
    </row>
    <row r="5" spans="1:17" ht="42.75" customHeight="1">
      <c r="A5" s="108"/>
      <c r="B5" s="108"/>
      <c r="C5" s="54" t="s">
        <v>49</v>
      </c>
      <c r="D5" s="50">
        <v>0.08</v>
      </c>
      <c r="E5" s="50">
        <v>0.08</v>
      </c>
      <c r="F5" s="50">
        <v>0.08</v>
      </c>
      <c r="G5" s="50"/>
      <c r="H5" s="50"/>
      <c r="I5" s="50">
        <v>0.08</v>
      </c>
      <c r="J5" s="50"/>
      <c r="K5" s="50"/>
      <c r="L5" s="50">
        <v>0.08</v>
      </c>
      <c r="M5" s="50"/>
      <c r="N5" s="50"/>
      <c r="O5" s="37" t="s">
        <v>52</v>
      </c>
      <c r="P5" s="51" t="s">
        <v>170</v>
      </c>
      <c r="Q5" s="51" t="s">
        <v>184</v>
      </c>
    </row>
    <row r="6" spans="1:17" ht="51.75" customHeight="1">
      <c r="A6" s="108"/>
      <c r="B6" s="108"/>
      <c r="C6" s="54" t="s">
        <v>50</v>
      </c>
      <c r="D6" s="50">
        <v>0.09</v>
      </c>
      <c r="E6" s="50">
        <v>0.09</v>
      </c>
      <c r="F6" s="50">
        <v>0.09</v>
      </c>
      <c r="G6" s="50"/>
      <c r="H6" s="50"/>
      <c r="I6" s="50">
        <v>0.09</v>
      </c>
      <c r="J6" s="50"/>
      <c r="K6" s="50"/>
      <c r="L6" s="50">
        <v>0.09</v>
      </c>
      <c r="M6" s="50"/>
      <c r="N6" s="50"/>
      <c r="O6" s="37" t="s">
        <v>53</v>
      </c>
      <c r="P6" s="51" t="s">
        <v>170</v>
      </c>
      <c r="Q6" s="51" t="s">
        <v>119</v>
      </c>
    </row>
    <row r="7" spans="1:17" ht="16.5" customHeight="1">
      <c r="A7" s="108"/>
      <c r="B7" s="14" t="s">
        <v>5</v>
      </c>
      <c r="C7" s="55"/>
      <c r="D7" s="46">
        <f aca="true" t="shared" si="0" ref="D7:N7">+SUM(D4:D6)</f>
        <v>0.25</v>
      </c>
      <c r="E7" s="46">
        <f t="shared" si="0"/>
        <v>0.25</v>
      </c>
      <c r="F7" s="46">
        <f t="shared" si="0"/>
        <v>0.25</v>
      </c>
      <c r="G7" s="46">
        <f t="shared" si="0"/>
        <v>0</v>
      </c>
      <c r="H7" s="46">
        <f t="shared" si="0"/>
        <v>0</v>
      </c>
      <c r="I7" s="46">
        <f t="shared" si="0"/>
        <v>0.25</v>
      </c>
      <c r="J7" s="46">
        <f t="shared" si="0"/>
        <v>0</v>
      </c>
      <c r="K7" s="46">
        <f t="shared" si="0"/>
        <v>0</v>
      </c>
      <c r="L7" s="46">
        <f t="shared" si="0"/>
        <v>0.25</v>
      </c>
      <c r="M7" s="46">
        <f t="shared" si="0"/>
        <v>0</v>
      </c>
      <c r="N7" s="46">
        <f t="shared" si="0"/>
        <v>0</v>
      </c>
      <c r="O7" s="8"/>
      <c r="P7" s="51"/>
      <c r="Q7" s="51"/>
    </row>
    <row r="8" spans="1:17" ht="16.5" customHeight="1">
      <c r="A8" s="112"/>
      <c r="B8" s="14" t="s">
        <v>10</v>
      </c>
      <c r="C8" s="55"/>
      <c r="D8" s="44">
        <f>+D7</f>
        <v>0.25</v>
      </c>
      <c r="E8" s="44">
        <f aca="true" t="shared" si="1" ref="E8:N8">+E7</f>
        <v>0.25</v>
      </c>
      <c r="F8" s="44">
        <f t="shared" si="1"/>
        <v>0.25</v>
      </c>
      <c r="G8" s="44">
        <f t="shared" si="1"/>
        <v>0</v>
      </c>
      <c r="H8" s="44">
        <f t="shared" si="1"/>
        <v>0</v>
      </c>
      <c r="I8" s="44">
        <f t="shared" si="1"/>
        <v>0.25</v>
      </c>
      <c r="J8" s="44">
        <f t="shared" si="1"/>
        <v>0</v>
      </c>
      <c r="K8" s="44">
        <f t="shared" si="1"/>
        <v>0</v>
      </c>
      <c r="L8" s="44">
        <f t="shared" si="1"/>
        <v>0.25</v>
      </c>
      <c r="M8" s="44">
        <f t="shared" si="1"/>
        <v>0</v>
      </c>
      <c r="N8" s="44">
        <f t="shared" si="1"/>
        <v>0</v>
      </c>
      <c r="O8" s="8"/>
      <c r="P8" s="51"/>
      <c r="Q8" s="51"/>
    </row>
    <row r="9" spans="1:17" ht="108" customHeight="1">
      <c r="A9" s="107" t="s">
        <v>54</v>
      </c>
      <c r="B9" s="107" t="s">
        <v>55</v>
      </c>
      <c r="C9" s="54" t="s">
        <v>58</v>
      </c>
      <c r="D9" s="50">
        <v>0.07</v>
      </c>
      <c r="E9" s="50">
        <v>0.07</v>
      </c>
      <c r="F9" s="50">
        <v>0.07</v>
      </c>
      <c r="G9" s="50"/>
      <c r="H9" s="50"/>
      <c r="I9" s="50">
        <v>0.07</v>
      </c>
      <c r="J9" s="50"/>
      <c r="K9" s="50"/>
      <c r="L9" s="50">
        <v>0.07</v>
      </c>
      <c r="M9" s="50"/>
      <c r="N9" s="50"/>
      <c r="O9" s="37" t="s">
        <v>89</v>
      </c>
      <c r="P9" s="51" t="s">
        <v>171</v>
      </c>
      <c r="Q9" s="37" t="s">
        <v>109</v>
      </c>
    </row>
    <row r="10" spans="1:17" ht="66" customHeight="1">
      <c r="A10" s="108"/>
      <c r="B10" s="108"/>
      <c r="C10" s="54" t="s">
        <v>59</v>
      </c>
      <c r="D10" s="50">
        <v>0.07</v>
      </c>
      <c r="E10" s="50">
        <v>0.07</v>
      </c>
      <c r="F10" s="50">
        <v>0.07</v>
      </c>
      <c r="G10" s="50"/>
      <c r="H10" s="50"/>
      <c r="I10" s="50">
        <v>0.07</v>
      </c>
      <c r="J10" s="50"/>
      <c r="K10" s="50"/>
      <c r="L10" s="50">
        <v>0.07</v>
      </c>
      <c r="M10" s="50"/>
      <c r="N10" s="50"/>
      <c r="O10" s="37" t="s">
        <v>90</v>
      </c>
      <c r="P10" s="51" t="s">
        <v>172</v>
      </c>
      <c r="Q10" s="51" t="s">
        <v>110</v>
      </c>
    </row>
    <row r="11" spans="1:17" ht="66" customHeight="1">
      <c r="A11" s="108"/>
      <c r="B11" s="108"/>
      <c r="C11" s="54" t="s">
        <v>60</v>
      </c>
      <c r="D11" s="50">
        <v>0.07</v>
      </c>
      <c r="E11" s="50">
        <v>0.07</v>
      </c>
      <c r="F11" s="50">
        <v>0.07</v>
      </c>
      <c r="G11" s="50"/>
      <c r="H11" s="50"/>
      <c r="I11" s="50">
        <v>0.07</v>
      </c>
      <c r="J11" s="50"/>
      <c r="K11" s="50"/>
      <c r="L11" s="50">
        <v>0.07</v>
      </c>
      <c r="M11" s="50"/>
      <c r="N11" s="50"/>
      <c r="O11" s="37" t="s">
        <v>173</v>
      </c>
      <c r="P11" s="51" t="s">
        <v>174</v>
      </c>
      <c r="Q11" s="51" t="s">
        <v>121</v>
      </c>
    </row>
    <row r="12" spans="1:17" ht="16.5" customHeight="1">
      <c r="A12" s="108"/>
      <c r="B12" s="14" t="s">
        <v>5</v>
      </c>
      <c r="C12" s="56"/>
      <c r="D12" s="46">
        <f aca="true" t="shared" si="2" ref="D12:N12">+SUM(D9:D11)</f>
        <v>0.21000000000000002</v>
      </c>
      <c r="E12" s="46">
        <f t="shared" si="2"/>
        <v>0.21000000000000002</v>
      </c>
      <c r="F12" s="46">
        <f t="shared" si="2"/>
        <v>0.21000000000000002</v>
      </c>
      <c r="G12" s="46">
        <f t="shared" si="2"/>
        <v>0</v>
      </c>
      <c r="H12" s="46">
        <f t="shared" si="2"/>
        <v>0</v>
      </c>
      <c r="I12" s="46">
        <f t="shared" si="2"/>
        <v>0.21000000000000002</v>
      </c>
      <c r="J12" s="46">
        <f t="shared" si="2"/>
        <v>0</v>
      </c>
      <c r="K12" s="46">
        <f t="shared" si="2"/>
        <v>0</v>
      </c>
      <c r="L12" s="46">
        <f t="shared" si="2"/>
        <v>0.21000000000000002</v>
      </c>
      <c r="M12" s="46">
        <f t="shared" si="2"/>
        <v>0</v>
      </c>
      <c r="N12" s="46">
        <f t="shared" si="2"/>
        <v>0</v>
      </c>
      <c r="O12" s="8"/>
      <c r="P12" s="51"/>
      <c r="Q12" s="51"/>
    </row>
    <row r="13" spans="1:17" ht="36.75" customHeight="1">
      <c r="A13" s="108"/>
      <c r="B13" s="107" t="s">
        <v>56</v>
      </c>
      <c r="C13" s="54" t="s">
        <v>61</v>
      </c>
      <c r="D13" s="50"/>
      <c r="E13" s="50"/>
      <c r="F13" s="50"/>
      <c r="G13" s="50"/>
      <c r="H13" s="50"/>
      <c r="I13" s="50"/>
      <c r="J13" s="50"/>
      <c r="K13" s="50"/>
      <c r="L13" s="50">
        <v>0.04</v>
      </c>
      <c r="M13" s="50"/>
      <c r="N13" s="50"/>
      <c r="O13" s="47" t="s">
        <v>91</v>
      </c>
      <c r="P13" s="51"/>
      <c r="Q13" s="51"/>
    </row>
    <row r="14" spans="1:17" ht="37.5" customHeight="1">
      <c r="A14" s="108"/>
      <c r="B14" s="108"/>
      <c r="C14" s="54" t="s">
        <v>62</v>
      </c>
      <c r="D14" s="50">
        <v>0.02</v>
      </c>
      <c r="E14" s="50">
        <v>0.02</v>
      </c>
      <c r="F14" s="50"/>
      <c r="G14" s="50"/>
      <c r="H14" s="50"/>
      <c r="I14" s="50"/>
      <c r="J14" s="50"/>
      <c r="K14" s="50"/>
      <c r="L14" s="50">
        <v>0.02</v>
      </c>
      <c r="M14" s="50"/>
      <c r="N14" s="50"/>
      <c r="O14" s="47" t="s">
        <v>92</v>
      </c>
      <c r="P14" s="51" t="s">
        <v>175</v>
      </c>
      <c r="Q14" s="51" t="s">
        <v>111</v>
      </c>
    </row>
    <row r="15" spans="1:17" ht="16.5" customHeight="1">
      <c r="A15" s="108"/>
      <c r="B15" s="14" t="s">
        <v>5</v>
      </c>
      <c r="C15" s="56"/>
      <c r="D15" s="46">
        <f aca="true" t="shared" si="3" ref="D15:N15">+SUM(D13:D14)</f>
        <v>0.02</v>
      </c>
      <c r="E15" s="46">
        <f t="shared" si="3"/>
        <v>0.02</v>
      </c>
      <c r="F15" s="46">
        <f t="shared" si="3"/>
        <v>0</v>
      </c>
      <c r="G15" s="46">
        <f t="shared" si="3"/>
        <v>0</v>
      </c>
      <c r="H15" s="46">
        <f t="shared" si="3"/>
        <v>0</v>
      </c>
      <c r="I15" s="46">
        <f t="shared" si="3"/>
        <v>0</v>
      </c>
      <c r="J15" s="46">
        <f t="shared" si="3"/>
        <v>0</v>
      </c>
      <c r="K15" s="46">
        <f t="shared" si="3"/>
        <v>0</v>
      </c>
      <c r="L15" s="46">
        <f t="shared" si="3"/>
        <v>0.06</v>
      </c>
      <c r="M15" s="46">
        <f t="shared" si="3"/>
        <v>0</v>
      </c>
      <c r="N15" s="46">
        <f t="shared" si="3"/>
        <v>0</v>
      </c>
      <c r="O15" s="8"/>
      <c r="P15" s="51"/>
      <c r="Q15" s="51"/>
    </row>
    <row r="16" spans="1:17" ht="37.5" customHeight="1">
      <c r="A16" s="108"/>
      <c r="B16" s="107" t="s">
        <v>57</v>
      </c>
      <c r="C16" s="54" t="s">
        <v>63</v>
      </c>
      <c r="D16" s="50">
        <v>0.01</v>
      </c>
      <c r="E16" s="50">
        <v>0.01</v>
      </c>
      <c r="F16" s="50">
        <v>0.01</v>
      </c>
      <c r="G16" s="50"/>
      <c r="H16" s="50"/>
      <c r="I16" s="50">
        <v>0.01</v>
      </c>
      <c r="J16" s="50"/>
      <c r="K16" s="50"/>
      <c r="L16" s="50">
        <v>0.01</v>
      </c>
      <c r="M16" s="50"/>
      <c r="N16" s="50"/>
      <c r="O16" s="37" t="s">
        <v>93</v>
      </c>
      <c r="P16" s="51" t="s">
        <v>177</v>
      </c>
      <c r="Q16" s="51" t="s">
        <v>176</v>
      </c>
    </row>
    <row r="17" spans="1:17" ht="35.25" customHeight="1">
      <c r="A17" s="108"/>
      <c r="B17" s="108"/>
      <c r="C17" s="54" t="s">
        <v>64</v>
      </c>
      <c r="D17" s="50">
        <v>0.01</v>
      </c>
      <c r="E17" s="50">
        <v>0.01</v>
      </c>
      <c r="F17" s="50">
        <v>0.01</v>
      </c>
      <c r="G17" s="50"/>
      <c r="H17" s="50"/>
      <c r="I17" s="50">
        <v>0.01</v>
      </c>
      <c r="J17" s="50"/>
      <c r="K17" s="50"/>
      <c r="L17" s="50">
        <v>0.01</v>
      </c>
      <c r="M17" s="50"/>
      <c r="N17" s="50"/>
      <c r="O17" s="37" t="s">
        <v>94</v>
      </c>
      <c r="P17" s="51" t="s">
        <v>178</v>
      </c>
      <c r="Q17" s="51" t="s">
        <v>113</v>
      </c>
    </row>
    <row r="18" spans="1:17" ht="16.5" customHeight="1">
      <c r="A18" s="112"/>
      <c r="B18" s="14" t="s">
        <v>5</v>
      </c>
      <c r="C18" s="56"/>
      <c r="D18" s="46">
        <f aca="true" t="shared" si="4" ref="D18:N18">+SUM(D16:D17)</f>
        <v>0.02</v>
      </c>
      <c r="E18" s="46">
        <f t="shared" si="4"/>
        <v>0.02</v>
      </c>
      <c r="F18" s="46">
        <f t="shared" si="4"/>
        <v>0.02</v>
      </c>
      <c r="G18" s="46">
        <f t="shared" si="4"/>
        <v>0</v>
      </c>
      <c r="H18" s="46">
        <f t="shared" si="4"/>
        <v>0</v>
      </c>
      <c r="I18" s="46">
        <f t="shared" si="4"/>
        <v>0.02</v>
      </c>
      <c r="J18" s="46">
        <f t="shared" si="4"/>
        <v>0</v>
      </c>
      <c r="K18" s="46">
        <f t="shared" si="4"/>
        <v>0</v>
      </c>
      <c r="L18" s="46">
        <f t="shared" si="4"/>
        <v>0.02</v>
      </c>
      <c r="M18" s="46">
        <f t="shared" si="4"/>
        <v>0</v>
      </c>
      <c r="N18" s="46">
        <f t="shared" si="4"/>
        <v>0</v>
      </c>
      <c r="O18" s="8"/>
      <c r="P18" s="51"/>
      <c r="Q18" s="51"/>
    </row>
    <row r="19" spans="1:17" ht="16.5" customHeight="1">
      <c r="A19" s="42"/>
      <c r="B19" s="45"/>
      <c r="C19" s="56"/>
      <c r="D19" s="46">
        <f>+SUM(D12,D15,D18)</f>
        <v>0.25</v>
      </c>
      <c r="E19" s="46">
        <f aca="true" t="shared" si="5" ref="E19:N19">+SUM(E12,E15,E18)</f>
        <v>0.25</v>
      </c>
      <c r="F19" s="46">
        <f t="shared" si="5"/>
        <v>0.23</v>
      </c>
      <c r="G19" s="46">
        <f t="shared" si="5"/>
        <v>0</v>
      </c>
      <c r="H19" s="46">
        <f t="shared" si="5"/>
        <v>0</v>
      </c>
      <c r="I19" s="46">
        <f t="shared" si="5"/>
        <v>0.23</v>
      </c>
      <c r="J19" s="46">
        <f t="shared" si="5"/>
        <v>0</v>
      </c>
      <c r="K19" s="46">
        <f t="shared" si="5"/>
        <v>0</v>
      </c>
      <c r="L19" s="46">
        <f t="shared" si="5"/>
        <v>0.29000000000000004</v>
      </c>
      <c r="M19" s="46">
        <f t="shared" si="5"/>
        <v>0</v>
      </c>
      <c r="N19" s="46">
        <f t="shared" si="5"/>
        <v>0</v>
      </c>
      <c r="O19" s="8"/>
      <c r="P19" s="51"/>
      <c r="Q19" s="51"/>
    </row>
    <row r="20" spans="1:17" ht="60" customHeight="1">
      <c r="A20" s="107" t="s">
        <v>85</v>
      </c>
      <c r="B20" s="39" t="s">
        <v>65</v>
      </c>
      <c r="C20" s="53" t="s">
        <v>66</v>
      </c>
      <c r="D20" s="50">
        <v>0.05</v>
      </c>
      <c r="E20" s="50">
        <v>0</v>
      </c>
      <c r="F20" s="50"/>
      <c r="G20" s="50">
        <f>(D20-E20)+F20</f>
        <v>0.05</v>
      </c>
      <c r="H20" s="50"/>
      <c r="I20" s="50"/>
      <c r="J20" s="50"/>
      <c r="K20" s="50"/>
      <c r="L20" s="50"/>
      <c r="M20" s="50"/>
      <c r="N20" s="50"/>
      <c r="O20" s="37" t="s">
        <v>95</v>
      </c>
      <c r="P20" s="51" t="s">
        <v>179</v>
      </c>
      <c r="Q20" s="51" t="s">
        <v>117</v>
      </c>
    </row>
    <row r="21" spans="1:17" ht="16.5" customHeight="1">
      <c r="A21" s="108"/>
      <c r="B21" s="14" t="s">
        <v>5</v>
      </c>
      <c r="C21" s="56"/>
      <c r="D21" s="46">
        <f aca="true" t="shared" si="6" ref="D21:N21">+SUM(D20:D20)</f>
        <v>0.05</v>
      </c>
      <c r="E21" s="46">
        <f t="shared" si="6"/>
        <v>0</v>
      </c>
      <c r="F21" s="46">
        <f t="shared" si="6"/>
        <v>0</v>
      </c>
      <c r="G21" s="46">
        <f t="shared" si="6"/>
        <v>0.05</v>
      </c>
      <c r="H21" s="46">
        <f t="shared" si="6"/>
        <v>0</v>
      </c>
      <c r="I21" s="46">
        <f t="shared" si="6"/>
        <v>0</v>
      </c>
      <c r="J21" s="46">
        <f t="shared" si="6"/>
        <v>0</v>
      </c>
      <c r="K21" s="46">
        <f t="shared" si="6"/>
        <v>0</v>
      </c>
      <c r="L21" s="46">
        <f t="shared" si="6"/>
        <v>0</v>
      </c>
      <c r="M21" s="46">
        <f t="shared" si="6"/>
        <v>0</v>
      </c>
      <c r="N21" s="46">
        <f t="shared" si="6"/>
        <v>0</v>
      </c>
      <c r="O21" s="8"/>
      <c r="P21" s="51"/>
      <c r="Q21" s="51"/>
    </row>
    <row r="22" spans="1:17" ht="75" customHeight="1">
      <c r="A22" s="108"/>
      <c r="B22" s="40" t="s">
        <v>67</v>
      </c>
      <c r="C22" s="53" t="s">
        <v>68</v>
      </c>
      <c r="D22" s="50">
        <v>0.03</v>
      </c>
      <c r="E22" s="50">
        <v>0.03</v>
      </c>
      <c r="F22" s="50">
        <v>0.03</v>
      </c>
      <c r="G22" s="50">
        <f>(D22-E22)+F22</f>
        <v>0.03</v>
      </c>
      <c r="H22" s="50"/>
      <c r="I22" s="50">
        <v>0.03</v>
      </c>
      <c r="J22" s="50"/>
      <c r="K22" s="50"/>
      <c r="L22" s="50">
        <v>0.03</v>
      </c>
      <c r="M22" s="50"/>
      <c r="N22" s="50"/>
      <c r="O22" s="37" t="s">
        <v>96</v>
      </c>
      <c r="P22" s="51" t="s">
        <v>180</v>
      </c>
      <c r="Q22" s="51" t="s">
        <v>120</v>
      </c>
    </row>
    <row r="23" spans="1:17" ht="16.5" customHeight="1">
      <c r="A23" s="108"/>
      <c r="B23" s="14" t="s">
        <v>5</v>
      </c>
      <c r="C23" s="56"/>
      <c r="D23" s="46">
        <f aca="true" t="shared" si="7" ref="D23:N23">+SUM(D22:D22)</f>
        <v>0.03</v>
      </c>
      <c r="E23" s="46">
        <f t="shared" si="7"/>
        <v>0.03</v>
      </c>
      <c r="F23" s="46">
        <f t="shared" si="7"/>
        <v>0.03</v>
      </c>
      <c r="G23" s="46">
        <f t="shared" si="7"/>
        <v>0.03</v>
      </c>
      <c r="H23" s="46">
        <f t="shared" si="7"/>
        <v>0</v>
      </c>
      <c r="I23" s="46">
        <f t="shared" si="7"/>
        <v>0.03</v>
      </c>
      <c r="J23" s="46">
        <f t="shared" si="7"/>
        <v>0</v>
      </c>
      <c r="K23" s="46">
        <f t="shared" si="7"/>
        <v>0</v>
      </c>
      <c r="L23" s="46">
        <f t="shared" si="7"/>
        <v>0.03</v>
      </c>
      <c r="M23" s="46">
        <f t="shared" si="7"/>
        <v>0</v>
      </c>
      <c r="N23" s="46">
        <f t="shared" si="7"/>
        <v>0</v>
      </c>
      <c r="O23" s="8"/>
      <c r="P23" s="51"/>
      <c r="Q23" s="51"/>
    </row>
    <row r="24" spans="1:17" ht="45" customHeight="1">
      <c r="A24" s="108"/>
      <c r="B24" s="107" t="s">
        <v>69</v>
      </c>
      <c r="C24" s="53" t="s">
        <v>70</v>
      </c>
      <c r="D24" s="50">
        <v>0.08</v>
      </c>
      <c r="E24" s="50">
        <v>0.08</v>
      </c>
      <c r="F24" s="50"/>
      <c r="G24" s="50">
        <f>(D24-E24)+F24</f>
        <v>0</v>
      </c>
      <c r="H24" s="50"/>
      <c r="I24" s="50"/>
      <c r="J24" s="50"/>
      <c r="K24" s="50"/>
      <c r="L24" s="50"/>
      <c r="M24" s="50"/>
      <c r="N24" s="50"/>
      <c r="O24" s="37" t="s">
        <v>97</v>
      </c>
      <c r="P24" s="51" t="s">
        <v>181</v>
      </c>
      <c r="Q24" s="51" t="s">
        <v>114</v>
      </c>
    </row>
    <row r="25" spans="1:17" ht="45" customHeight="1">
      <c r="A25" s="108"/>
      <c r="B25" s="108"/>
      <c r="C25" s="53" t="s">
        <v>71</v>
      </c>
      <c r="D25" s="50">
        <v>0.03</v>
      </c>
      <c r="E25" s="50">
        <v>0.03</v>
      </c>
      <c r="F25" s="50">
        <v>0.03</v>
      </c>
      <c r="G25" s="50">
        <f>(D25-E25)+F25</f>
        <v>0.03</v>
      </c>
      <c r="H25" s="50"/>
      <c r="I25" s="50">
        <v>0.03</v>
      </c>
      <c r="J25" s="50"/>
      <c r="K25" s="50"/>
      <c r="L25" s="50">
        <v>0.03</v>
      </c>
      <c r="M25" s="50"/>
      <c r="N25" s="50"/>
      <c r="O25" s="37" t="s">
        <v>98</v>
      </c>
      <c r="P25" s="51" t="s">
        <v>182</v>
      </c>
      <c r="Q25" s="51" t="s">
        <v>115</v>
      </c>
    </row>
    <row r="26" spans="1:17" ht="45" customHeight="1">
      <c r="A26" s="108"/>
      <c r="B26" s="108"/>
      <c r="C26" s="53" t="s">
        <v>72</v>
      </c>
      <c r="D26" s="50">
        <v>0.03</v>
      </c>
      <c r="E26" s="50">
        <v>0.03</v>
      </c>
      <c r="F26" s="50"/>
      <c r="G26" s="50">
        <f>(D26-E26)+F26</f>
        <v>0</v>
      </c>
      <c r="H26" s="50"/>
      <c r="I26" s="50">
        <v>0.03</v>
      </c>
      <c r="J26" s="50"/>
      <c r="K26" s="50"/>
      <c r="L26" s="50"/>
      <c r="M26" s="50"/>
      <c r="N26" s="50"/>
      <c r="O26" s="37" t="s">
        <v>99</v>
      </c>
      <c r="P26" s="51" t="s">
        <v>178</v>
      </c>
      <c r="Q26" s="51" t="s">
        <v>116</v>
      </c>
    </row>
    <row r="27" spans="1:17" ht="16.5" customHeight="1">
      <c r="A27" s="108"/>
      <c r="B27" s="41" t="s">
        <v>5</v>
      </c>
      <c r="C27" s="55"/>
      <c r="D27" s="46">
        <f>+SUM(D24:D26)</f>
        <v>0.14</v>
      </c>
      <c r="E27" s="46">
        <f aca="true" t="shared" si="8" ref="E27:N27">+SUM(E24:E26)</f>
        <v>0.14</v>
      </c>
      <c r="F27" s="46">
        <f t="shared" si="8"/>
        <v>0.03</v>
      </c>
      <c r="G27" s="46">
        <f t="shared" si="8"/>
        <v>0.03</v>
      </c>
      <c r="H27" s="46">
        <f t="shared" si="8"/>
        <v>0</v>
      </c>
      <c r="I27" s="46">
        <f t="shared" si="8"/>
        <v>0.06</v>
      </c>
      <c r="J27" s="46">
        <f t="shared" si="8"/>
        <v>0</v>
      </c>
      <c r="K27" s="46">
        <f t="shared" si="8"/>
        <v>0</v>
      </c>
      <c r="L27" s="46">
        <f t="shared" si="8"/>
        <v>0.03</v>
      </c>
      <c r="M27" s="46">
        <f t="shared" si="8"/>
        <v>0</v>
      </c>
      <c r="N27" s="46">
        <f t="shared" si="8"/>
        <v>0</v>
      </c>
      <c r="O27" s="8"/>
      <c r="P27" s="51"/>
      <c r="Q27" s="51"/>
    </row>
    <row r="28" spans="1:17" ht="45" customHeight="1">
      <c r="A28" s="108"/>
      <c r="B28" s="114" t="s">
        <v>76</v>
      </c>
      <c r="C28" s="53" t="s">
        <v>73</v>
      </c>
      <c r="D28" s="50"/>
      <c r="E28" s="50"/>
      <c r="F28" s="50"/>
      <c r="G28" s="50">
        <f>(D28-E28)+F28</f>
        <v>0</v>
      </c>
      <c r="H28" s="50"/>
      <c r="I28" s="50">
        <v>0.08</v>
      </c>
      <c r="J28" s="50"/>
      <c r="K28" s="50"/>
      <c r="L28" s="50"/>
      <c r="M28" s="50"/>
      <c r="N28" s="50"/>
      <c r="O28" s="37" t="s">
        <v>100</v>
      </c>
      <c r="P28" s="51"/>
      <c r="Q28" s="51"/>
    </row>
    <row r="29" spans="1:17" ht="45" customHeight="1">
      <c r="A29" s="108"/>
      <c r="B29" s="115"/>
      <c r="C29" s="53" t="s">
        <v>74</v>
      </c>
      <c r="D29" s="50"/>
      <c r="E29" s="50"/>
      <c r="F29" s="50"/>
      <c r="G29" s="50">
        <f>(D29-E29)+F29</f>
        <v>0</v>
      </c>
      <c r="H29" s="50"/>
      <c r="I29" s="50">
        <v>0.08</v>
      </c>
      <c r="J29" s="50"/>
      <c r="K29" s="50"/>
      <c r="L29" s="50"/>
      <c r="M29" s="50"/>
      <c r="N29" s="50"/>
      <c r="O29" s="37" t="s">
        <v>101</v>
      </c>
      <c r="P29" s="51"/>
      <c r="Q29" s="51"/>
    </row>
    <row r="30" spans="1:17" ht="45" customHeight="1">
      <c r="A30" s="108"/>
      <c r="B30" s="115"/>
      <c r="C30" s="53" t="s">
        <v>75</v>
      </c>
      <c r="D30" s="50"/>
      <c r="E30" s="50"/>
      <c r="F30" s="50"/>
      <c r="G30" s="50">
        <f>(D30-E30)+F30</f>
        <v>0</v>
      </c>
      <c r="H30" s="50"/>
      <c r="I30" s="50">
        <v>0.05</v>
      </c>
      <c r="J30" s="50"/>
      <c r="K30" s="50"/>
      <c r="L30" s="50"/>
      <c r="M30" s="50"/>
      <c r="N30" s="50"/>
      <c r="O30" s="37" t="s">
        <v>102</v>
      </c>
      <c r="P30" s="51"/>
      <c r="Q30" s="51"/>
    </row>
    <row r="31" spans="1:17" ht="16.5" customHeight="1">
      <c r="A31" s="108"/>
      <c r="B31" s="41" t="s">
        <v>5</v>
      </c>
      <c r="C31" s="55"/>
      <c r="D31" s="46">
        <f aca="true" t="shared" si="9" ref="D31:N31">+SUM(D28:D30)</f>
        <v>0</v>
      </c>
      <c r="E31" s="46">
        <f t="shared" si="9"/>
        <v>0</v>
      </c>
      <c r="F31" s="46">
        <f t="shared" si="9"/>
        <v>0</v>
      </c>
      <c r="G31" s="46">
        <f t="shared" si="9"/>
        <v>0</v>
      </c>
      <c r="H31" s="46">
        <f t="shared" si="9"/>
        <v>0</v>
      </c>
      <c r="I31" s="46">
        <f t="shared" si="9"/>
        <v>0.21000000000000002</v>
      </c>
      <c r="J31" s="46">
        <f t="shared" si="9"/>
        <v>0</v>
      </c>
      <c r="K31" s="46">
        <f t="shared" si="9"/>
        <v>0</v>
      </c>
      <c r="L31" s="46">
        <f t="shared" si="9"/>
        <v>0</v>
      </c>
      <c r="M31" s="46">
        <f t="shared" si="9"/>
        <v>0</v>
      </c>
      <c r="N31" s="46">
        <f t="shared" si="9"/>
        <v>0</v>
      </c>
      <c r="O31" s="8"/>
      <c r="P31" s="51"/>
      <c r="Q31" s="51"/>
    </row>
    <row r="32" spans="1:17" ht="45" customHeight="1">
      <c r="A32" s="108"/>
      <c r="B32" s="43" t="s">
        <v>77</v>
      </c>
      <c r="C32" s="53" t="s">
        <v>78</v>
      </c>
      <c r="D32" s="50"/>
      <c r="E32" s="50"/>
      <c r="F32" s="50"/>
      <c r="G32" s="50">
        <f>(D32-E32)+F32</f>
        <v>0</v>
      </c>
      <c r="H32" s="50"/>
      <c r="I32" s="50">
        <v>0.05</v>
      </c>
      <c r="J32" s="50"/>
      <c r="K32" s="50"/>
      <c r="L32" s="50"/>
      <c r="M32" s="50"/>
      <c r="N32" s="50"/>
      <c r="O32" s="37" t="s">
        <v>103</v>
      </c>
      <c r="P32" s="51"/>
      <c r="Q32" s="51"/>
    </row>
    <row r="33" spans="1:17" ht="16.5" customHeight="1">
      <c r="A33" s="108"/>
      <c r="B33" s="41" t="s">
        <v>5</v>
      </c>
      <c r="C33" s="55"/>
      <c r="D33" s="46">
        <f>+SUM(D32)</f>
        <v>0</v>
      </c>
      <c r="E33" s="46">
        <f>+SUM(E32)</f>
        <v>0</v>
      </c>
      <c r="F33" s="46">
        <f>+SUM(F32)</f>
        <v>0</v>
      </c>
      <c r="G33" s="46">
        <f>+SUM(G32)</f>
        <v>0</v>
      </c>
      <c r="H33" s="46">
        <f>+SUM(H32)</f>
        <v>0</v>
      </c>
      <c r="I33" s="46">
        <f aca="true" t="shared" si="10" ref="I33:N33">+SUM(I32)</f>
        <v>0.05</v>
      </c>
      <c r="J33" s="46">
        <f t="shared" si="10"/>
        <v>0</v>
      </c>
      <c r="K33" s="46">
        <f t="shared" si="10"/>
        <v>0</v>
      </c>
      <c r="L33" s="46">
        <f t="shared" si="10"/>
        <v>0</v>
      </c>
      <c r="M33" s="46">
        <f t="shared" si="10"/>
        <v>0</v>
      </c>
      <c r="N33" s="46">
        <f t="shared" si="10"/>
        <v>0</v>
      </c>
      <c r="O33" s="8"/>
      <c r="P33" s="51"/>
      <c r="Q33" s="51"/>
    </row>
    <row r="34" spans="1:17" ht="45" customHeight="1">
      <c r="A34" s="108"/>
      <c r="B34" s="107" t="s">
        <v>79</v>
      </c>
      <c r="C34" s="53" t="s">
        <v>80</v>
      </c>
      <c r="D34" s="50"/>
      <c r="E34" s="50"/>
      <c r="F34" s="50">
        <v>0.06</v>
      </c>
      <c r="G34" s="50">
        <f>(D34-E34)+F34</f>
        <v>0.06</v>
      </c>
      <c r="H34" s="50"/>
      <c r="I34" s="50"/>
      <c r="J34" s="50"/>
      <c r="K34" s="50"/>
      <c r="L34" s="50">
        <v>0.06</v>
      </c>
      <c r="M34" s="50"/>
      <c r="N34" s="50"/>
      <c r="O34" s="37" t="s">
        <v>104</v>
      </c>
      <c r="P34" s="51"/>
      <c r="Q34" s="51"/>
    </row>
    <row r="35" spans="1:17" ht="45" customHeight="1">
      <c r="A35" s="108"/>
      <c r="B35" s="108"/>
      <c r="C35" s="53" t="s">
        <v>81</v>
      </c>
      <c r="D35" s="50"/>
      <c r="E35" s="50"/>
      <c r="F35" s="50">
        <v>0.06</v>
      </c>
      <c r="G35" s="50">
        <f>(D35-E35)+F35</f>
        <v>0.06</v>
      </c>
      <c r="H35" s="50"/>
      <c r="I35" s="50"/>
      <c r="J35" s="50"/>
      <c r="K35" s="50"/>
      <c r="L35" s="50">
        <v>0.06</v>
      </c>
      <c r="M35" s="50"/>
      <c r="N35" s="50"/>
      <c r="O35" s="37" t="s">
        <v>105</v>
      </c>
      <c r="P35" s="51"/>
      <c r="Q35" s="51"/>
    </row>
    <row r="36" spans="1:17" ht="16.5" customHeight="1">
      <c r="A36" s="108"/>
      <c r="B36" s="41" t="s">
        <v>5</v>
      </c>
      <c r="C36" s="55"/>
      <c r="D36" s="46">
        <f>+SUM(D34:D35)</f>
        <v>0</v>
      </c>
      <c r="E36" s="46">
        <f aca="true" t="shared" si="11" ref="E36:N36">+SUM(E34:E35)</f>
        <v>0</v>
      </c>
      <c r="F36" s="46">
        <f t="shared" si="11"/>
        <v>0.12</v>
      </c>
      <c r="G36" s="46">
        <f t="shared" si="11"/>
        <v>0.12</v>
      </c>
      <c r="H36" s="46">
        <f t="shared" si="11"/>
        <v>0</v>
      </c>
      <c r="I36" s="46">
        <f t="shared" si="11"/>
        <v>0</v>
      </c>
      <c r="J36" s="46">
        <f t="shared" si="11"/>
        <v>0</v>
      </c>
      <c r="K36" s="46">
        <f t="shared" si="11"/>
        <v>0</v>
      </c>
      <c r="L36" s="46">
        <f t="shared" si="11"/>
        <v>0.12</v>
      </c>
      <c r="M36" s="46">
        <f t="shared" si="11"/>
        <v>0</v>
      </c>
      <c r="N36" s="46">
        <f t="shared" si="11"/>
        <v>0</v>
      </c>
      <c r="O36" s="8"/>
      <c r="P36" s="51"/>
      <c r="Q36" s="51"/>
    </row>
    <row r="37" spans="1:17" ht="45" customHeight="1">
      <c r="A37" s="108"/>
      <c r="B37" s="107" t="s">
        <v>82</v>
      </c>
      <c r="C37" s="53" t="s">
        <v>83</v>
      </c>
      <c r="D37" s="50"/>
      <c r="E37" s="50"/>
      <c r="F37" s="50"/>
      <c r="G37" s="50">
        <f>(D37-E37)+F37</f>
        <v>0</v>
      </c>
      <c r="H37" s="50"/>
      <c r="I37" s="50"/>
      <c r="J37" s="50"/>
      <c r="K37" s="50"/>
      <c r="L37" s="50">
        <v>0.02</v>
      </c>
      <c r="M37" s="50"/>
      <c r="N37" s="50"/>
      <c r="O37" s="37" t="s">
        <v>106</v>
      </c>
      <c r="P37" s="51"/>
      <c r="Q37" s="51"/>
    </row>
    <row r="38" spans="1:17" ht="45" customHeight="1">
      <c r="A38" s="108"/>
      <c r="B38" s="112"/>
      <c r="C38" s="53" t="s">
        <v>84</v>
      </c>
      <c r="D38" s="50"/>
      <c r="E38" s="50"/>
      <c r="F38" s="50"/>
      <c r="G38" s="50">
        <f>(D38-E38)+F38</f>
        <v>0</v>
      </c>
      <c r="H38" s="50"/>
      <c r="I38" s="50">
        <v>0.05</v>
      </c>
      <c r="J38" s="50"/>
      <c r="K38" s="50"/>
      <c r="L38" s="50"/>
      <c r="M38" s="50"/>
      <c r="N38" s="50"/>
      <c r="O38" s="37" t="s">
        <v>107</v>
      </c>
      <c r="P38" s="51"/>
      <c r="Q38" s="51"/>
    </row>
    <row r="39" spans="1:17" ht="16.5" customHeight="1">
      <c r="A39" s="112"/>
      <c r="B39" s="41" t="s">
        <v>5</v>
      </c>
      <c r="C39" s="55"/>
      <c r="D39" s="46">
        <f>+SUM(D37:D38)</f>
        <v>0</v>
      </c>
      <c r="E39" s="46">
        <f aca="true" t="shared" si="12" ref="E39:N39">+SUM(E37:E38)</f>
        <v>0</v>
      </c>
      <c r="F39" s="46">
        <f t="shared" si="12"/>
        <v>0</v>
      </c>
      <c r="G39" s="46">
        <f t="shared" si="12"/>
        <v>0</v>
      </c>
      <c r="H39" s="46">
        <f t="shared" si="12"/>
        <v>0</v>
      </c>
      <c r="I39" s="46">
        <f>+SUM(I37:I38)</f>
        <v>0.05</v>
      </c>
      <c r="J39" s="46">
        <f t="shared" si="12"/>
        <v>0</v>
      </c>
      <c r="K39" s="46">
        <f t="shared" si="12"/>
        <v>0</v>
      </c>
      <c r="L39" s="46">
        <f t="shared" si="12"/>
        <v>0.02</v>
      </c>
      <c r="M39" s="46">
        <f t="shared" si="12"/>
        <v>0</v>
      </c>
      <c r="N39" s="46">
        <f t="shared" si="12"/>
        <v>0</v>
      </c>
      <c r="O39" s="8"/>
      <c r="P39" s="51"/>
      <c r="Q39" s="51"/>
    </row>
    <row r="40" spans="1:17" ht="16.5" customHeight="1">
      <c r="A40" s="38"/>
      <c r="B40" s="41" t="s">
        <v>10</v>
      </c>
      <c r="C40" s="14"/>
      <c r="D40" s="46">
        <f>+SUM(D21,D23,D27,D31,D33,D36,D39)</f>
        <v>0.22000000000000003</v>
      </c>
      <c r="E40" s="46">
        <f aca="true" t="shared" si="13" ref="E40:N40">+SUM(E21,E23,E27,E31,E33,E36,E39)</f>
        <v>0.17</v>
      </c>
      <c r="F40" s="46">
        <f t="shared" si="13"/>
        <v>0.18</v>
      </c>
      <c r="G40" s="46">
        <f t="shared" si="13"/>
        <v>0.22999999999999998</v>
      </c>
      <c r="H40" s="46">
        <f t="shared" si="13"/>
        <v>0</v>
      </c>
      <c r="I40" s="46">
        <f>+SUM(I21,I23,I27,I31,I33,I36,I39)</f>
        <v>0.4</v>
      </c>
      <c r="J40" s="46">
        <f t="shared" si="13"/>
        <v>0</v>
      </c>
      <c r="K40" s="46">
        <f t="shared" si="13"/>
        <v>0</v>
      </c>
      <c r="L40" s="46">
        <f t="shared" si="13"/>
        <v>0.19999999999999998</v>
      </c>
      <c r="M40" s="46">
        <f t="shared" si="13"/>
        <v>0</v>
      </c>
      <c r="N40" s="46">
        <f t="shared" si="13"/>
        <v>0</v>
      </c>
      <c r="O40" s="8"/>
      <c r="P40" s="51"/>
      <c r="Q40" s="51"/>
    </row>
    <row r="41" spans="1:17" ht="135.75" customHeight="1">
      <c r="A41" s="40" t="s">
        <v>86</v>
      </c>
      <c r="B41" s="43" t="s">
        <v>87</v>
      </c>
      <c r="C41" s="53" t="s">
        <v>88</v>
      </c>
      <c r="D41" s="50">
        <v>0.25</v>
      </c>
      <c r="E41" s="50">
        <v>0.25</v>
      </c>
      <c r="F41" s="50">
        <v>0.25</v>
      </c>
      <c r="G41" s="50"/>
      <c r="H41" s="50"/>
      <c r="I41" s="50">
        <v>0.25</v>
      </c>
      <c r="J41" s="50"/>
      <c r="K41" s="50"/>
      <c r="L41" s="50">
        <v>0.25</v>
      </c>
      <c r="M41" s="50"/>
      <c r="N41" s="50"/>
      <c r="O41" s="37" t="s">
        <v>108</v>
      </c>
      <c r="P41" s="51" t="s">
        <v>183</v>
      </c>
      <c r="Q41" s="51" t="s">
        <v>112</v>
      </c>
    </row>
    <row r="42" spans="1:17" ht="16.5" customHeight="1">
      <c r="A42" s="36"/>
      <c r="B42" s="14" t="s">
        <v>5</v>
      </c>
      <c r="C42" s="14"/>
      <c r="D42" s="46">
        <f>+SUM(D41)</f>
        <v>0.25</v>
      </c>
      <c r="E42" s="46">
        <f aca="true" t="shared" si="14" ref="E42:N42">+SUM(E41)</f>
        <v>0.25</v>
      </c>
      <c r="F42" s="46">
        <f t="shared" si="14"/>
        <v>0.25</v>
      </c>
      <c r="G42" s="46">
        <f t="shared" si="14"/>
        <v>0</v>
      </c>
      <c r="H42" s="46">
        <f t="shared" si="14"/>
        <v>0</v>
      </c>
      <c r="I42" s="46">
        <f t="shared" si="14"/>
        <v>0.25</v>
      </c>
      <c r="J42" s="46">
        <f t="shared" si="14"/>
        <v>0</v>
      </c>
      <c r="K42" s="46">
        <f t="shared" si="14"/>
        <v>0</v>
      </c>
      <c r="L42" s="46">
        <f t="shared" si="14"/>
        <v>0.25</v>
      </c>
      <c r="M42" s="46">
        <f t="shared" si="14"/>
        <v>0</v>
      </c>
      <c r="N42" s="46">
        <f t="shared" si="14"/>
        <v>0</v>
      </c>
      <c r="O42" s="8"/>
      <c r="P42" s="51"/>
      <c r="Q42" s="51"/>
    </row>
    <row r="43" spans="1:17" ht="16.5" customHeight="1">
      <c r="A43" s="36"/>
      <c r="B43" s="14" t="s">
        <v>10</v>
      </c>
      <c r="C43" s="14"/>
      <c r="D43" s="46">
        <f>+D42</f>
        <v>0.25</v>
      </c>
      <c r="E43" s="46">
        <f aca="true" t="shared" si="15" ref="E43:N43">+E42</f>
        <v>0.25</v>
      </c>
      <c r="F43" s="46">
        <f t="shared" si="15"/>
        <v>0.25</v>
      </c>
      <c r="G43" s="46">
        <f t="shared" si="15"/>
        <v>0</v>
      </c>
      <c r="H43" s="46">
        <f t="shared" si="15"/>
        <v>0</v>
      </c>
      <c r="I43" s="46">
        <f t="shared" si="15"/>
        <v>0.25</v>
      </c>
      <c r="J43" s="46">
        <f t="shared" si="15"/>
        <v>0</v>
      </c>
      <c r="K43" s="46">
        <f t="shared" si="15"/>
        <v>0</v>
      </c>
      <c r="L43" s="46">
        <f t="shared" si="15"/>
        <v>0.25</v>
      </c>
      <c r="M43" s="46">
        <f t="shared" si="15"/>
        <v>0</v>
      </c>
      <c r="N43" s="46">
        <f t="shared" si="15"/>
        <v>0</v>
      </c>
      <c r="O43" s="8"/>
      <c r="P43" s="51"/>
      <c r="Q43" s="51"/>
    </row>
    <row r="44" spans="1:17" ht="15" customHeight="1" hidden="1">
      <c r="A44" s="113" t="s">
        <v>6</v>
      </c>
      <c r="B44" s="109" t="s">
        <v>7</v>
      </c>
      <c r="C44" s="36" t="s">
        <v>21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8"/>
      <c r="P44" s="51"/>
      <c r="Q44" s="51"/>
    </row>
    <row r="45" spans="1:17" ht="61.5" customHeight="1" hidden="1">
      <c r="A45" s="113"/>
      <c r="B45" s="110"/>
      <c r="C45" s="36" t="s">
        <v>22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8"/>
      <c r="P45" s="51"/>
      <c r="Q45" s="51"/>
    </row>
    <row r="46" spans="1:17" ht="61.5" customHeight="1" hidden="1">
      <c r="A46" s="113"/>
      <c r="B46" s="110"/>
      <c r="C46" s="36" t="s">
        <v>23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8"/>
      <c r="P46" s="51"/>
      <c r="Q46" s="51"/>
    </row>
    <row r="47" spans="1:17" ht="61.5" customHeight="1" hidden="1">
      <c r="A47" s="113"/>
      <c r="B47" s="110"/>
      <c r="C47" s="36" t="s">
        <v>24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8"/>
      <c r="P47" s="51"/>
      <c r="Q47" s="51"/>
    </row>
    <row r="48" spans="1:17" ht="61.5" customHeight="1" hidden="1">
      <c r="A48" s="113"/>
      <c r="B48" s="110"/>
      <c r="C48" s="36" t="s">
        <v>25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8"/>
      <c r="P48" s="51"/>
      <c r="Q48" s="51"/>
    </row>
    <row r="49" spans="1:17" ht="61.5" customHeight="1" hidden="1">
      <c r="A49" s="113"/>
      <c r="B49" s="110"/>
      <c r="C49" s="36" t="s">
        <v>26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8"/>
      <c r="P49" s="51"/>
      <c r="Q49" s="51"/>
    </row>
    <row r="50" spans="1:17" ht="61.5" customHeight="1" hidden="1">
      <c r="A50" s="113"/>
      <c r="B50" s="110"/>
      <c r="C50" s="36" t="s">
        <v>27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8"/>
      <c r="P50" s="51"/>
      <c r="Q50" s="51"/>
    </row>
    <row r="51" spans="1:17" ht="61.5" customHeight="1" hidden="1">
      <c r="A51" s="113"/>
      <c r="B51" s="111"/>
      <c r="C51" s="36" t="s">
        <v>28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8"/>
      <c r="P51" s="51"/>
      <c r="Q51" s="51"/>
    </row>
    <row r="52" spans="1:17" ht="61.5" customHeight="1" hidden="1">
      <c r="A52" s="113"/>
      <c r="B52" s="109" t="s">
        <v>8</v>
      </c>
      <c r="C52" s="36" t="s">
        <v>21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8"/>
      <c r="P52" s="51"/>
      <c r="Q52" s="51"/>
    </row>
    <row r="53" spans="1:17" ht="61.5" customHeight="1" hidden="1">
      <c r="A53" s="113"/>
      <c r="B53" s="110"/>
      <c r="C53" s="36" t="s">
        <v>22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8"/>
      <c r="P53" s="51"/>
      <c r="Q53" s="51"/>
    </row>
    <row r="54" spans="1:17" ht="61.5" customHeight="1" hidden="1">
      <c r="A54" s="113"/>
      <c r="B54" s="110"/>
      <c r="C54" s="36" t="s">
        <v>23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8"/>
      <c r="P54" s="51"/>
      <c r="Q54" s="51"/>
    </row>
    <row r="55" spans="1:17" ht="61.5" customHeight="1" hidden="1">
      <c r="A55" s="113"/>
      <c r="B55" s="110"/>
      <c r="C55" s="36" t="s">
        <v>24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8"/>
      <c r="P55" s="51"/>
      <c r="Q55" s="51"/>
    </row>
    <row r="56" spans="1:17" ht="61.5" customHeight="1" hidden="1">
      <c r="A56" s="113"/>
      <c r="B56" s="110"/>
      <c r="C56" s="36" t="s">
        <v>25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8"/>
      <c r="P56" s="51"/>
      <c r="Q56" s="51"/>
    </row>
    <row r="57" spans="1:17" ht="61.5" customHeight="1" hidden="1">
      <c r="A57" s="113"/>
      <c r="B57" s="110"/>
      <c r="C57" s="36" t="s">
        <v>26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8"/>
      <c r="P57" s="51"/>
      <c r="Q57" s="51"/>
    </row>
    <row r="58" spans="1:17" ht="61.5" customHeight="1" hidden="1">
      <c r="A58" s="113"/>
      <c r="B58" s="110"/>
      <c r="C58" s="36" t="s">
        <v>27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8"/>
      <c r="P58" s="51"/>
      <c r="Q58" s="51"/>
    </row>
    <row r="59" spans="1:17" ht="61.5" customHeight="1" hidden="1">
      <c r="A59" s="113"/>
      <c r="B59" s="110"/>
      <c r="C59" s="36" t="s">
        <v>28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8"/>
      <c r="P59" s="51"/>
      <c r="Q59" s="51"/>
    </row>
    <row r="60" spans="1:17" ht="61.5" customHeight="1" hidden="1">
      <c r="A60" s="113"/>
      <c r="B60" s="111"/>
      <c r="C60" s="36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8"/>
      <c r="P60" s="51"/>
      <c r="Q60" s="51"/>
    </row>
    <row r="61" spans="1:17" ht="61.5" customHeight="1" hidden="1">
      <c r="A61" s="113"/>
      <c r="B61" s="109" t="s">
        <v>9</v>
      </c>
      <c r="C61" s="36" t="s">
        <v>21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8"/>
      <c r="P61" s="51"/>
      <c r="Q61" s="51"/>
    </row>
    <row r="62" spans="1:17" ht="61.5" customHeight="1" hidden="1">
      <c r="A62" s="113"/>
      <c r="B62" s="110"/>
      <c r="C62" s="36" t="s">
        <v>22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8"/>
      <c r="P62" s="51"/>
      <c r="Q62" s="51"/>
    </row>
    <row r="63" spans="1:17" ht="61.5" customHeight="1" hidden="1">
      <c r="A63" s="113"/>
      <c r="B63" s="110"/>
      <c r="C63" s="36" t="s">
        <v>23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8"/>
      <c r="P63" s="51"/>
      <c r="Q63" s="51"/>
    </row>
    <row r="64" spans="1:17" ht="61.5" customHeight="1" hidden="1">
      <c r="A64" s="113"/>
      <c r="B64" s="110"/>
      <c r="C64" s="36" t="s">
        <v>24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8"/>
      <c r="P64" s="51"/>
      <c r="Q64" s="51"/>
    </row>
    <row r="65" spans="1:17" ht="61.5" customHeight="1" hidden="1">
      <c r="A65" s="113"/>
      <c r="B65" s="110"/>
      <c r="C65" s="36" t="s">
        <v>25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8"/>
      <c r="P65" s="51"/>
      <c r="Q65" s="51"/>
    </row>
    <row r="66" spans="1:17" ht="61.5" customHeight="1" hidden="1">
      <c r="A66" s="113"/>
      <c r="B66" s="110"/>
      <c r="C66" s="36" t="s">
        <v>26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8"/>
      <c r="P66" s="51"/>
      <c r="Q66" s="51"/>
    </row>
    <row r="67" spans="1:17" ht="61.5" customHeight="1" hidden="1">
      <c r="A67" s="113"/>
      <c r="B67" s="110"/>
      <c r="C67" s="36" t="s">
        <v>27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8"/>
      <c r="P67" s="51"/>
      <c r="Q67" s="51"/>
    </row>
    <row r="68" spans="1:17" ht="61.5" customHeight="1" hidden="1">
      <c r="A68" s="113"/>
      <c r="B68" s="110"/>
      <c r="C68" s="18" t="s">
        <v>28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8"/>
      <c r="P68" s="51"/>
      <c r="Q68" s="51"/>
    </row>
    <row r="69" spans="1:17" ht="61.5" customHeight="1" hidden="1">
      <c r="A69" s="113"/>
      <c r="B69" s="110"/>
      <c r="C69" s="15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8"/>
      <c r="P69" s="51"/>
      <c r="Q69" s="51"/>
    </row>
    <row r="70" spans="1:17" ht="15" hidden="1">
      <c r="A70" s="12"/>
      <c r="B70" s="14" t="s">
        <v>5</v>
      </c>
      <c r="C70" s="14"/>
      <c r="D70" s="14">
        <f>SUM(D44:D69)</f>
        <v>0</v>
      </c>
      <c r="E70" s="14"/>
      <c r="F70" s="14"/>
      <c r="G70" s="14"/>
      <c r="H70" s="14"/>
      <c r="I70" s="14"/>
      <c r="J70" s="14"/>
      <c r="K70" s="14"/>
      <c r="L70" s="14"/>
      <c r="M70" s="14">
        <f>SUM(M44:M69)</f>
        <v>0</v>
      </c>
      <c r="N70" s="14">
        <f>SUM(N44:N69)</f>
        <v>0</v>
      </c>
      <c r="O70" s="8"/>
      <c r="P70" s="51"/>
      <c r="Q70" s="51"/>
    </row>
    <row r="71" spans="1:17" ht="61.5" customHeight="1" hidden="1">
      <c r="A71" s="26" t="s">
        <v>17</v>
      </c>
      <c r="B71" s="109" t="s">
        <v>7</v>
      </c>
      <c r="C71" s="15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8"/>
      <c r="P71" s="51"/>
      <c r="Q71" s="51"/>
    </row>
    <row r="72" spans="1:17" ht="61.5" customHeight="1" hidden="1">
      <c r="A72" s="26"/>
      <c r="B72" s="110"/>
      <c r="C72" s="15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8"/>
      <c r="P72" s="51"/>
      <c r="Q72" s="51"/>
    </row>
    <row r="73" spans="1:17" ht="61.5" customHeight="1" hidden="1">
      <c r="A73" s="26"/>
      <c r="B73" s="110"/>
      <c r="C73" s="15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8"/>
      <c r="P73" s="51"/>
      <c r="Q73" s="51"/>
    </row>
    <row r="74" spans="1:17" ht="61.5" customHeight="1" hidden="1">
      <c r="A74" s="26"/>
      <c r="B74" s="110"/>
      <c r="C74" s="15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8"/>
      <c r="P74" s="51"/>
      <c r="Q74" s="51"/>
    </row>
    <row r="75" spans="1:17" ht="61.5" customHeight="1" hidden="1">
      <c r="A75" s="26"/>
      <c r="B75" s="110"/>
      <c r="C75" s="15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8"/>
      <c r="P75" s="51"/>
      <c r="Q75" s="51"/>
    </row>
    <row r="76" spans="1:17" ht="61.5" customHeight="1" hidden="1">
      <c r="A76" s="26"/>
      <c r="B76" s="110"/>
      <c r="C76" s="15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8"/>
      <c r="P76" s="51"/>
      <c r="Q76" s="51"/>
    </row>
    <row r="77" spans="1:17" ht="61.5" customHeight="1" hidden="1">
      <c r="A77" s="26"/>
      <c r="B77" s="110"/>
      <c r="C77" s="15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8"/>
      <c r="P77" s="51"/>
      <c r="Q77" s="51"/>
    </row>
    <row r="78" spans="1:17" ht="61.5" customHeight="1" hidden="1">
      <c r="A78" s="26"/>
      <c r="B78" s="110"/>
      <c r="C78" s="15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8"/>
      <c r="P78" s="51"/>
      <c r="Q78" s="51"/>
    </row>
    <row r="79" spans="1:17" ht="61.5" customHeight="1" hidden="1">
      <c r="A79" s="26"/>
      <c r="B79" s="110"/>
      <c r="C79" s="15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8"/>
      <c r="P79" s="51"/>
      <c r="Q79" s="51"/>
    </row>
    <row r="80" spans="1:17" ht="61.5" customHeight="1" hidden="1">
      <c r="A80" s="26"/>
      <c r="B80" s="110"/>
      <c r="C80" s="15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8"/>
      <c r="P80" s="51"/>
      <c r="Q80" s="51"/>
    </row>
    <row r="81" spans="1:17" ht="61.5" customHeight="1" hidden="1">
      <c r="A81" s="26"/>
      <c r="B81" s="111"/>
      <c r="C81" s="15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8"/>
      <c r="P81" s="51"/>
      <c r="Q81" s="51"/>
    </row>
    <row r="82" spans="1:17" ht="61.5" customHeight="1" hidden="1">
      <c r="A82" s="26"/>
      <c r="B82" s="109" t="s">
        <v>8</v>
      </c>
      <c r="C82" s="15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8"/>
      <c r="P82" s="51"/>
      <c r="Q82" s="51"/>
    </row>
    <row r="83" spans="1:17" ht="61.5" customHeight="1" hidden="1">
      <c r="A83" s="26"/>
      <c r="B83" s="110"/>
      <c r="C83" s="15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8"/>
      <c r="P83" s="51"/>
      <c r="Q83" s="51"/>
    </row>
    <row r="84" spans="1:17" ht="61.5" customHeight="1" hidden="1">
      <c r="A84" s="26"/>
      <c r="B84" s="110"/>
      <c r="C84" s="15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8"/>
      <c r="P84" s="51"/>
      <c r="Q84" s="51"/>
    </row>
    <row r="85" spans="1:17" ht="61.5" customHeight="1" hidden="1">
      <c r="A85" s="26"/>
      <c r="B85" s="110"/>
      <c r="C85" s="15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8"/>
      <c r="P85" s="51"/>
      <c r="Q85" s="51"/>
    </row>
    <row r="86" spans="1:17" ht="61.5" customHeight="1" hidden="1">
      <c r="A86" s="26"/>
      <c r="B86" s="110"/>
      <c r="C86" s="15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8"/>
      <c r="P86" s="51"/>
      <c r="Q86" s="51"/>
    </row>
    <row r="87" spans="1:17" ht="61.5" customHeight="1" hidden="1">
      <c r="A87" s="26"/>
      <c r="B87" s="110"/>
      <c r="C87" s="15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8"/>
      <c r="P87" s="51"/>
      <c r="Q87" s="51"/>
    </row>
    <row r="88" spans="1:17" ht="61.5" customHeight="1" hidden="1">
      <c r="A88" s="26"/>
      <c r="B88" s="110"/>
      <c r="C88" s="15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8"/>
      <c r="P88" s="51"/>
      <c r="Q88" s="51"/>
    </row>
    <row r="89" spans="1:17" ht="61.5" customHeight="1" hidden="1">
      <c r="A89" s="26"/>
      <c r="B89" s="110"/>
      <c r="C89" s="15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8"/>
      <c r="P89" s="51"/>
      <c r="Q89" s="51"/>
    </row>
    <row r="90" spans="1:17" ht="61.5" customHeight="1" hidden="1">
      <c r="A90" s="26"/>
      <c r="B90" s="110"/>
      <c r="C90" s="15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8"/>
      <c r="P90" s="51"/>
      <c r="Q90" s="51"/>
    </row>
    <row r="91" spans="1:17" ht="61.5" customHeight="1" hidden="1">
      <c r="A91" s="26"/>
      <c r="B91" s="110"/>
      <c r="C91" s="15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8"/>
      <c r="P91" s="51"/>
      <c r="Q91" s="51"/>
    </row>
    <row r="92" spans="1:17" ht="61.5" customHeight="1" hidden="1">
      <c r="A92" s="26"/>
      <c r="B92" s="110"/>
      <c r="C92" s="15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8"/>
      <c r="P92" s="51"/>
      <c r="Q92" s="51"/>
    </row>
    <row r="93" spans="1:17" ht="61.5" customHeight="1" hidden="1">
      <c r="A93" s="26"/>
      <c r="B93" s="110"/>
      <c r="C93" s="15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8"/>
      <c r="P93" s="51"/>
      <c r="Q93" s="51"/>
    </row>
    <row r="94" spans="1:17" ht="61.5" customHeight="1" hidden="1">
      <c r="A94" s="26"/>
      <c r="B94" s="110"/>
      <c r="C94" s="15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8"/>
      <c r="P94" s="51"/>
      <c r="Q94" s="51"/>
    </row>
    <row r="95" spans="1:17" ht="61.5" customHeight="1" hidden="1">
      <c r="A95" s="26"/>
      <c r="B95" s="110"/>
      <c r="C95" s="15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8"/>
      <c r="P95" s="51"/>
      <c r="Q95" s="51"/>
    </row>
    <row r="96" spans="1:17" ht="61.5" customHeight="1" hidden="1">
      <c r="A96" s="26"/>
      <c r="B96" s="111"/>
      <c r="C96" s="15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8"/>
      <c r="P96" s="51"/>
      <c r="Q96" s="51"/>
    </row>
    <row r="97" spans="1:17" ht="61.5" customHeight="1" hidden="1">
      <c r="A97" s="26"/>
      <c r="B97" s="20" t="s">
        <v>38</v>
      </c>
      <c r="C97" s="21"/>
      <c r="D97" s="22"/>
      <c r="E97" s="9"/>
      <c r="F97" s="9"/>
      <c r="G97" s="9"/>
      <c r="H97" s="9"/>
      <c r="I97" s="9"/>
      <c r="J97" s="9"/>
      <c r="K97" s="9"/>
      <c r="L97" s="9"/>
      <c r="M97" s="9"/>
      <c r="N97" s="9"/>
      <c r="O97" s="8"/>
      <c r="P97" s="51"/>
      <c r="Q97" s="51"/>
    </row>
    <row r="98" spans="1:17" ht="61.5" customHeight="1" hidden="1">
      <c r="A98" s="26"/>
      <c r="B98" s="23"/>
      <c r="C98" s="24"/>
      <c r="D98" s="25"/>
      <c r="E98" s="9"/>
      <c r="F98" s="9"/>
      <c r="G98" s="9"/>
      <c r="H98" s="9"/>
      <c r="I98" s="9"/>
      <c r="J98" s="9"/>
      <c r="K98" s="9"/>
      <c r="L98" s="9"/>
      <c r="M98" s="9"/>
      <c r="N98" s="9"/>
      <c r="O98" s="8"/>
      <c r="P98" s="51"/>
      <c r="Q98" s="51"/>
    </row>
    <row r="99" spans="1:17" ht="61.5" customHeight="1" hidden="1">
      <c r="A99" s="26"/>
      <c r="B99" s="23"/>
      <c r="C99" s="24"/>
      <c r="D99" s="25"/>
      <c r="E99" s="9"/>
      <c r="F99" s="9"/>
      <c r="G99" s="9"/>
      <c r="H99" s="9"/>
      <c r="I99" s="9"/>
      <c r="J99" s="9"/>
      <c r="K99" s="9"/>
      <c r="L99" s="9"/>
      <c r="M99" s="9"/>
      <c r="N99" s="9"/>
      <c r="O99" s="8"/>
      <c r="P99" s="51"/>
      <c r="Q99" s="51"/>
    </row>
    <row r="100" spans="1:17" ht="61.5" customHeight="1" hidden="1">
      <c r="A100" s="26"/>
      <c r="B100" s="23"/>
      <c r="C100" s="24"/>
      <c r="D100" s="25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8"/>
      <c r="P100" s="51"/>
      <c r="Q100" s="51"/>
    </row>
    <row r="101" spans="1:17" ht="61.5" customHeight="1" hidden="1">
      <c r="A101" s="26"/>
      <c r="B101" s="23"/>
      <c r="C101" s="24"/>
      <c r="D101" s="25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8"/>
      <c r="P101" s="51"/>
      <c r="Q101" s="51"/>
    </row>
    <row r="102" spans="1:17" ht="61.5" customHeight="1" hidden="1">
      <c r="A102" s="26"/>
      <c r="B102" s="23"/>
      <c r="C102" s="24"/>
      <c r="D102" s="25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8"/>
      <c r="P102" s="51"/>
      <c r="Q102" s="51"/>
    </row>
    <row r="103" spans="1:17" ht="61.5" customHeight="1" hidden="1">
      <c r="A103" s="26"/>
      <c r="B103" s="23"/>
      <c r="C103" s="24"/>
      <c r="D103" s="25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8"/>
      <c r="P103" s="51"/>
      <c r="Q103" s="51"/>
    </row>
    <row r="104" spans="1:17" ht="61.5" customHeight="1" hidden="1">
      <c r="A104" s="26"/>
      <c r="B104" s="23"/>
      <c r="C104" s="24"/>
      <c r="D104" s="25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8"/>
      <c r="P104" s="51"/>
      <c r="Q104" s="51"/>
    </row>
    <row r="105" spans="1:17" ht="61.5" customHeight="1" hidden="1">
      <c r="A105" s="26"/>
      <c r="B105" s="23"/>
      <c r="C105" s="24"/>
      <c r="D105" s="25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8"/>
      <c r="P105" s="51"/>
      <c r="Q105" s="51"/>
    </row>
    <row r="106" spans="1:17" ht="61.5" customHeight="1" hidden="1">
      <c r="A106" s="26"/>
      <c r="B106" s="23"/>
      <c r="C106" s="24"/>
      <c r="D106" s="25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8"/>
      <c r="P106" s="51"/>
      <c r="Q106" s="51"/>
    </row>
    <row r="107" spans="1:17" ht="61.5" customHeight="1" hidden="1">
      <c r="A107" s="26"/>
      <c r="B107" s="23"/>
      <c r="C107" s="24"/>
      <c r="D107" s="25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8"/>
      <c r="P107" s="51"/>
      <c r="Q107" s="51"/>
    </row>
  </sheetData>
  <sheetProtection formatColumns="0" selectLockedCells="1" selectUnlockedCells="1"/>
  <mergeCells count="21">
    <mergeCell ref="B82:B96"/>
    <mergeCell ref="A20:A39"/>
    <mergeCell ref="A4:A8"/>
    <mergeCell ref="B16:B17"/>
    <mergeCell ref="B24:B26"/>
    <mergeCell ref="A9:A18"/>
    <mergeCell ref="A44:A69"/>
    <mergeCell ref="B52:B60"/>
    <mergeCell ref="B44:B51"/>
    <mergeCell ref="B71:B81"/>
    <mergeCell ref="B9:B11"/>
    <mergeCell ref="B13:B14"/>
    <mergeCell ref="B28:B30"/>
    <mergeCell ref="B34:B35"/>
    <mergeCell ref="B37:B38"/>
    <mergeCell ref="B61:B69"/>
    <mergeCell ref="B2:M2"/>
    <mergeCell ref="O2:Q2"/>
    <mergeCell ref="B1:M1"/>
    <mergeCell ref="N1:P1"/>
    <mergeCell ref="B4:B6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scale="4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B9" sqref="B9:K9"/>
    </sheetView>
  </sheetViews>
  <sheetFormatPr defaultColWidth="11.421875" defaultRowHeight="15"/>
  <cols>
    <col min="1" max="1" width="2.421875" style="0" customWidth="1"/>
  </cols>
  <sheetData>
    <row r="1" spans="1:14" ht="15.75" thickBo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81.75" customHeight="1">
      <c r="A2" s="60"/>
      <c r="B2" s="116"/>
      <c r="C2" s="117"/>
      <c r="D2" s="118" t="s">
        <v>123</v>
      </c>
      <c r="E2" s="119"/>
      <c r="F2" s="119"/>
      <c r="G2" s="119"/>
      <c r="H2" s="119"/>
      <c r="I2" s="119"/>
      <c r="J2" s="120" t="s">
        <v>124</v>
      </c>
      <c r="K2" s="121"/>
      <c r="L2" s="122"/>
      <c r="M2" s="117"/>
      <c r="N2" s="123"/>
    </row>
    <row r="3" spans="1:14" ht="15.75">
      <c r="A3" s="60"/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3"/>
    </row>
    <row r="4" spans="1:14" ht="15">
      <c r="A4" s="64"/>
      <c r="B4" s="124" t="s">
        <v>44</v>
      </c>
      <c r="C4" s="125"/>
      <c r="D4" s="126"/>
      <c r="E4" s="127" t="s">
        <v>125</v>
      </c>
      <c r="F4" s="128"/>
      <c r="G4" s="128"/>
      <c r="H4" s="128"/>
      <c r="I4" s="128"/>
      <c r="J4" s="128"/>
      <c r="K4" s="128"/>
      <c r="L4" s="128"/>
      <c r="M4" s="128"/>
      <c r="N4" s="129"/>
    </row>
    <row r="5" spans="1:14" ht="15">
      <c r="A5" s="64"/>
      <c r="B5" s="65"/>
      <c r="C5" s="66"/>
      <c r="D5" s="66"/>
      <c r="E5" s="67"/>
      <c r="F5" s="67"/>
      <c r="G5" s="67"/>
      <c r="H5" s="67"/>
      <c r="I5" s="67"/>
      <c r="J5" s="67"/>
      <c r="K5" s="67"/>
      <c r="L5" s="67"/>
      <c r="M5" s="67"/>
      <c r="N5" s="68"/>
    </row>
    <row r="6" spans="1:14" ht="15">
      <c r="A6" s="64"/>
      <c r="B6" s="130" t="s">
        <v>126</v>
      </c>
      <c r="C6" s="131"/>
      <c r="D6" s="131"/>
      <c r="E6" s="131"/>
      <c r="F6" s="131"/>
      <c r="G6" s="131"/>
      <c r="H6" s="131" t="s">
        <v>127</v>
      </c>
      <c r="I6" s="131"/>
      <c r="J6" s="131"/>
      <c r="K6" s="131"/>
      <c r="L6" s="132" t="s">
        <v>128</v>
      </c>
      <c r="M6" s="133"/>
      <c r="N6" s="134"/>
    </row>
    <row r="7" spans="1:14" ht="55.5" customHeight="1">
      <c r="A7" s="64"/>
      <c r="B7" s="135" t="s">
        <v>129</v>
      </c>
      <c r="C7" s="136"/>
      <c r="D7" s="136"/>
      <c r="E7" s="136"/>
      <c r="F7" s="136"/>
      <c r="G7" s="136"/>
      <c r="H7" s="136" t="s">
        <v>130</v>
      </c>
      <c r="I7" s="136"/>
      <c r="J7" s="136"/>
      <c r="K7" s="136"/>
      <c r="L7" s="137" t="s">
        <v>131</v>
      </c>
      <c r="M7" s="138"/>
      <c r="N7" s="139"/>
    </row>
    <row r="8" spans="1:14" ht="15">
      <c r="A8" s="64"/>
      <c r="B8" s="140" t="s">
        <v>132</v>
      </c>
      <c r="C8" s="141"/>
      <c r="D8" s="141"/>
      <c r="E8" s="141"/>
      <c r="F8" s="141"/>
      <c r="G8" s="141"/>
      <c r="H8" s="141"/>
      <c r="I8" s="141"/>
      <c r="J8" s="141"/>
      <c r="K8" s="141"/>
      <c r="L8" s="142" t="s">
        <v>133</v>
      </c>
      <c r="M8" s="143"/>
      <c r="N8" s="144"/>
    </row>
    <row r="9" spans="1:14" ht="73.5" customHeight="1">
      <c r="A9" s="64"/>
      <c r="B9" s="135" t="str">
        <f>'[1]Hoja1'!A7</f>
        <v>Prestar oportuna asesoría jurídica a la Secretaría Distrital de Salud - Fondo Financiero Distrital de Salud  y a las diferentes áreas de la entidad frente a problemáticas de carácter jurídico. </v>
      </c>
      <c r="C9" s="136"/>
      <c r="D9" s="136"/>
      <c r="E9" s="136"/>
      <c r="F9" s="136"/>
      <c r="G9" s="136"/>
      <c r="H9" s="136"/>
      <c r="I9" s="136"/>
      <c r="J9" s="136"/>
      <c r="K9" s="136"/>
      <c r="L9" s="145">
        <v>0.2</v>
      </c>
      <c r="M9" s="136"/>
      <c r="N9" s="146"/>
    </row>
    <row r="10" spans="1:14" ht="15">
      <c r="A10" s="64"/>
      <c r="B10" s="69"/>
      <c r="C10" s="70"/>
      <c r="D10" s="70"/>
      <c r="E10" s="70"/>
      <c r="F10" s="70"/>
      <c r="G10" s="70"/>
      <c r="H10" s="70"/>
      <c r="I10" s="70"/>
      <c r="J10" s="70"/>
      <c r="K10" s="70"/>
      <c r="L10" s="71"/>
      <c r="M10" s="72"/>
      <c r="N10" s="73"/>
    </row>
    <row r="11" spans="1:14" ht="15">
      <c r="A11" s="64"/>
      <c r="B11" s="147" t="s">
        <v>134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9"/>
    </row>
    <row r="12" spans="1:14" ht="38.25" customHeight="1">
      <c r="A12" s="64"/>
      <c r="B12" s="135" t="s">
        <v>135</v>
      </c>
      <c r="C12" s="136"/>
      <c r="D12" s="136"/>
      <c r="E12" s="136"/>
      <c r="F12" s="136"/>
      <c r="G12" s="136"/>
      <c r="H12" s="136" t="s">
        <v>136</v>
      </c>
      <c r="I12" s="136"/>
      <c r="J12" s="136"/>
      <c r="K12" s="136"/>
      <c r="L12" s="136"/>
      <c r="M12" s="136"/>
      <c r="N12" s="146"/>
    </row>
    <row r="13" spans="1:14" ht="15">
      <c r="A13" s="64"/>
      <c r="B13" s="74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6"/>
    </row>
    <row r="14" spans="1:14" ht="15">
      <c r="A14" s="64"/>
      <c r="B14" s="147" t="s">
        <v>137</v>
      </c>
      <c r="C14" s="148"/>
      <c r="D14" s="148"/>
      <c r="E14" s="148"/>
      <c r="F14" s="148"/>
      <c r="G14" s="148"/>
      <c r="H14" s="148" t="s">
        <v>138</v>
      </c>
      <c r="I14" s="148"/>
      <c r="J14" s="148"/>
      <c r="K14" s="148"/>
      <c r="L14" s="148"/>
      <c r="M14" s="148"/>
      <c r="N14" s="149"/>
    </row>
    <row r="15" spans="1:14" ht="15">
      <c r="A15" s="64"/>
      <c r="B15" s="135" t="s">
        <v>139</v>
      </c>
      <c r="C15" s="136"/>
      <c r="D15" s="136"/>
      <c r="E15" s="136"/>
      <c r="F15" s="136"/>
      <c r="G15" s="136"/>
      <c r="H15" s="136" t="s">
        <v>140</v>
      </c>
      <c r="I15" s="136"/>
      <c r="J15" s="136"/>
      <c r="K15" s="136"/>
      <c r="L15" s="136"/>
      <c r="M15" s="136"/>
      <c r="N15" s="146"/>
    </row>
    <row r="16" spans="1:14" ht="15">
      <c r="A16" s="64"/>
      <c r="B16" s="77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9"/>
    </row>
    <row r="17" spans="1:14" ht="15">
      <c r="A17" s="64"/>
      <c r="B17" s="140" t="s">
        <v>141</v>
      </c>
      <c r="C17" s="141"/>
      <c r="D17" s="141"/>
      <c r="E17" s="141" t="s">
        <v>142</v>
      </c>
      <c r="F17" s="141"/>
      <c r="G17" s="141"/>
      <c r="H17" s="150" t="s">
        <v>143</v>
      </c>
      <c r="I17" s="148"/>
      <c r="J17" s="148"/>
      <c r="K17" s="148"/>
      <c r="L17" s="148"/>
      <c r="M17" s="148"/>
      <c r="N17" s="149"/>
    </row>
    <row r="18" spans="1:14" ht="15">
      <c r="A18" s="64"/>
      <c r="B18" s="151">
        <v>0</v>
      </c>
      <c r="C18" s="152"/>
      <c r="D18" s="152"/>
      <c r="E18" s="136" t="s">
        <v>144</v>
      </c>
      <c r="F18" s="136"/>
      <c r="G18" s="136"/>
      <c r="H18" s="136" t="s">
        <v>145</v>
      </c>
      <c r="I18" s="136"/>
      <c r="J18" s="136"/>
      <c r="K18" s="136"/>
      <c r="L18" s="136"/>
      <c r="M18" s="136"/>
      <c r="N18" s="146"/>
    </row>
    <row r="19" spans="1:14" ht="15">
      <c r="A19" s="64"/>
      <c r="B19" s="147" t="s">
        <v>146</v>
      </c>
      <c r="C19" s="148"/>
      <c r="D19" s="148"/>
      <c r="E19" s="148"/>
      <c r="F19" s="148"/>
      <c r="G19" s="155"/>
      <c r="H19" s="150" t="s">
        <v>147</v>
      </c>
      <c r="I19" s="148"/>
      <c r="J19" s="148"/>
      <c r="K19" s="148"/>
      <c r="L19" s="148"/>
      <c r="M19" s="148"/>
      <c r="N19" s="149"/>
    </row>
    <row r="20" spans="1:14" ht="15">
      <c r="A20" s="64"/>
      <c r="B20" s="156" t="s">
        <v>148</v>
      </c>
      <c r="C20" s="152"/>
      <c r="D20" s="152"/>
      <c r="E20" s="152"/>
      <c r="F20" s="152"/>
      <c r="G20" s="157"/>
      <c r="H20" s="158" t="s">
        <v>149</v>
      </c>
      <c r="I20" s="152"/>
      <c r="J20" s="152"/>
      <c r="K20" s="152"/>
      <c r="L20" s="152"/>
      <c r="M20" s="152"/>
      <c r="N20" s="159"/>
    </row>
    <row r="21" spans="1:14" ht="15">
      <c r="A21" s="64"/>
      <c r="B21" s="77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9"/>
    </row>
    <row r="22" spans="1:14" ht="15">
      <c r="A22" s="80"/>
      <c r="B22" s="160" t="s">
        <v>150</v>
      </c>
      <c r="C22" s="161"/>
      <c r="D22" s="161"/>
      <c r="E22" s="161"/>
      <c r="F22" s="161"/>
      <c r="G22" s="162"/>
      <c r="H22" s="166" t="s">
        <v>151</v>
      </c>
      <c r="I22" s="167"/>
      <c r="J22" s="81" t="s">
        <v>152</v>
      </c>
      <c r="K22" s="168" t="s">
        <v>153</v>
      </c>
      <c r="L22" s="169"/>
      <c r="M22" s="169"/>
      <c r="N22" s="170"/>
    </row>
    <row r="23" spans="1:14" ht="15">
      <c r="A23" s="80"/>
      <c r="B23" s="163"/>
      <c r="C23" s="164"/>
      <c r="D23" s="164"/>
      <c r="E23" s="164"/>
      <c r="F23" s="164"/>
      <c r="G23" s="165"/>
      <c r="H23" s="166" t="s">
        <v>154</v>
      </c>
      <c r="I23" s="167"/>
      <c r="J23" s="81" t="s">
        <v>152</v>
      </c>
      <c r="K23" s="166"/>
      <c r="L23" s="171"/>
      <c r="M23" s="171"/>
      <c r="N23" s="167"/>
    </row>
    <row r="24" spans="2:14" ht="81.75" customHeight="1">
      <c r="B24" s="141" t="s">
        <v>155</v>
      </c>
      <c r="C24" s="141"/>
      <c r="D24" s="141"/>
      <c r="E24" s="141"/>
      <c r="F24" s="141"/>
      <c r="G24" s="141"/>
      <c r="H24" s="153" t="s">
        <v>156</v>
      </c>
      <c r="I24" s="154"/>
      <c r="J24" s="154"/>
      <c r="K24" s="154"/>
      <c r="L24" s="154"/>
      <c r="M24" s="154"/>
      <c r="N24" s="154"/>
    </row>
  </sheetData>
  <sheetProtection/>
  <mergeCells count="40">
    <mergeCell ref="B24:G24"/>
    <mergeCell ref="H24:N24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  <mergeCell ref="B17:D17"/>
    <mergeCell ref="E17:G17"/>
    <mergeCell ref="H17:N17"/>
    <mergeCell ref="B18:D18"/>
    <mergeCell ref="E18:G18"/>
    <mergeCell ref="H18:N18"/>
    <mergeCell ref="B12:G12"/>
    <mergeCell ref="H12:N12"/>
    <mergeCell ref="B14:G14"/>
    <mergeCell ref="H14:N14"/>
    <mergeCell ref="B15:G15"/>
    <mergeCell ref="H15:N15"/>
    <mergeCell ref="B8:K8"/>
    <mergeCell ref="L8:N8"/>
    <mergeCell ref="B9:K9"/>
    <mergeCell ref="L9:N9"/>
    <mergeCell ref="B11:N11"/>
    <mergeCell ref="B6:G6"/>
    <mergeCell ref="H6:K6"/>
    <mergeCell ref="L6:N6"/>
    <mergeCell ref="B7:G7"/>
    <mergeCell ref="H7:K7"/>
    <mergeCell ref="L7:N7"/>
    <mergeCell ref="B2:C2"/>
    <mergeCell ref="D2:I2"/>
    <mergeCell ref="J2:L2"/>
    <mergeCell ref="M2:N2"/>
    <mergeCell ref="B4:D4"/>
    <mergeCell ref="E4:N4"/>
  </mergeCells>
  <dataValidations count="4">
    <dataValidation type="list" allowBlank="1" showInputMessage="1" showErrorMessage="1" sqref="H20:N20">
      <formula1>$R$241</formula1>
    </dataValidation>
    <dataValidation type="list" allowBlank="1" showInputMessage="1" showErrorMessage="1" sqref="B20:G20">
      <formula1>$R$237:$R$239</formula1>
    </dataValidation>
    <dataValidation type="list" allowBlank="1" showInputMessage="1" showErrorMessage="1" sqref="L7:N7">
      <formula1>$R$223:$R$225</formula1>
    </dataValidation>
    <dataValidation type="list" allowBlank="1" showInputMessage="1" showErrorMessage="1" sqref="E4:N4">
      <formula1>$R$192:$R$211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24"/>
  <sheetViews>
    <sheetView zoomScalePageLayoutView="0" workbookViewId="0" topLeftCell="A1">
      <selection activeCell="D25" sqref="D25"/>
    </sheetView>
  </sheetViews>
  <sheetFormatPr defaultColWidth="11.421875" defaultRowHeight="15"/>
  <cols>
    <col min="1" max="1" width="4.57421875" style="0" customWidth="1"/>
  </cols>
  <sheetData>
    <row r="1" ht="15.75" thickBot="1"/>
    <row r="2" spans="2:14" ht="72" customHeight="1">
      <c r="B2" s="116"/>
      <c r="C2" s="117"/>
      <c r="D2" s="118" t="s">
        <v>123</v>
      </c>
      <c r="E2" s="119"/>
      <c r="F2" s="119"/>
      <c r="G2" s="119"/>
      <c r="H2" s="119"/>
      <c r="I2" s="119"/>
      <c r="J2" s="120" t="s">
        <v>124</v>
      </c>
      <c r="K2" s="121"/>
      <c r="L2" s="122"/>
      <c r="M2" s="117"/>
      <c r="N2" s="123"/>
    </row>
    <row r="3" spans="2:14" ht="15.75"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3"/>
    </row>
    <row r="4" spans="2:14" ht="15">
      <c r="B4" s="124" t="s">
        <v>44</v>
      </c>
      <c r="C4" s="125"/>
      <c r="D4" s="126"/>
      <c r="E4" s="127" t="s">
        <v>157</v>
      </c>
      <c r="F4" s="128"/>
      <c r="G4" s="128"/>
      <c r="H4" s="128"/>
      <c r="I4" s="128"/>
      <c r="J4" s="128"/>
      <c r="K4" s="128"/>
      <c r="L4" s="128"/>
      <c r="M4" s="128"/>
      <c r="N4" s="129"/>
    </row>
    <row r="5" spans="2:14" ht="15">
      <c r="B5" s="65"/>
      <c r="C5" s="66"/>
      <c r="D5" s="66"/>
      <c r="E5" s="67"/>
      <c r="F5" s="67"/>
      <c r="G5" s="67"/>
      <c r="H5" s="67"/>
      <c r="I5" s="67"/>
      <c r="J5" s="67"/>
      <c r="K5" s="67"/>
      <c r="L5" s="67"/>
      <c r="M5" s="67"/>
      <c r="N5" s="68"/>
    </row>
    <row r="6" spans="2:14" ht="15">
      <c r="B6" s="130" t="s">
        <v>126</v>
      </c>
      <c r="C6" s="131"/>
      <c r="D6" s="131"/>
      <c r="E6" s="131"/>
      <c r="F6" s="131"/>
      <c r="G6" s="131"/>
      <c r="H6" s="131" t="s">
        <v>127</v>
      </c>
      <c r="I6" s="131"/>
      <c r="J6" s="131"/>
      <c r="K6" s="131"/>
      <c r="L6" s="132" t="s">
        <v>128</v>
      </c>
      <c r="M6" s="133"/>
      <c r="N6" s="134"/>
    </row>
    <row r="7" spans="2:14" ht="33.75" customHeight="1">
      <c r="B7" s="135" t="s">
        <v>158</v>
      </c>
      <c r="C7" s="136"/>
      <c r="D7" s="136"/>
      <c r="E7" s="136"/>
      <c r="F7" s="136"/>
      <c r="G7" s="136"/>
      <c r="H7" s="136" t="s">
        <v>159</v>
      </c>
      <c r="I7" s="136"/>
      <c r="J7" s="136"/>
      <c r="K7" s="136"/>
      <c r="L7" s="137" t="s">
        <v>131</v>
      </c>
      <c r="M7" s="138"/>
      <c r="N7" s="139"/>
    </row>
    <row r="8" spans="2:14" ht="15">
      <c r="B8" s="140" t="s">
        <v>132</v>
      </c>
      <c r="C8" s="141"/>
      <c r="D8" s="141"/>
      <c r="E8" s="141"/>
      <c r="F8" s="141"/>
      <c r="G8" s="141"/>
      <c r="H8" s="141"/>
      <c r="I8" s="141"/>
      <c r="J8" s="141"/>
      <c r="K8" s="141"/>
      <c r="L8" s="142" t="s">
        <v>133</v>
      </c>
      <c r="M8" s="143"/>
      <c r="N8" s="144"/>
    </row>
    <row r="9" spans="2:14" ht="41.25" customHeight="1">
      <c r="B9" s="172" t="s">
        <v>160</v>
      </c>
      <c r="C9" s="173"/>
      <c r="D9" s="173"/>
      <c r="E9" s="173"/>
      <c r="F9" s="173"/>
      <c r="G9" s="173"/>
      <c r="H9" s="173"/>
      <c r="I9" s="173"/>
      <c r="J9" s="173"/>
      <c r="K9" s="173"/>
      <c r="L9" s="145">
        <v>0.5</v>
      </c>
      <c r="M9" s="136"/>
      <c r="N9" s="146"/>
    </row>
    <row r="10" spans="2:14" ht="15">
      <c r="B10" s="69"/>
      <c r="C10" s="70"/>
      <c r="D10" s="70"/>
      <c r="E10" s="70"/>
      <c r="F10" s="70"/>
      <c r="G10" s="70"/>
      <c r="H10" s="70"/>
      <c r="I10" s="70"/>
      <c r="J10" s="70"/>
      <c r="K10" s="70"/>
      <c r="L10" s="71"/>
      <c r="M10" s="72"/>
      <c r="N10" s="73"/>
    </row>
    <row r="11" spans="2:14" ht="15">
      <c r="B11" s="147" t="s">
        <v>134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9"/>
    </row>
    <row r="12" spans="2:14" ht="34.5" customHeight="1">
      <c r="B12" s="135" t="s">
        <v>161</v>
      </c>
      <c r="C12" s="136"/>
      <c r="D12" s="136"/>
      <c r="E12" s="136"/>
      <c r="F12" s="136"/>
      <c r="G12" s="136"/>
      <c r="H12" s="136" t="s">
        <v>162</v>
      </c>
      <c r="I12" s="136"/>
      <c r="J12" s="136"/>
      <c r="K12" s="136"/>
      <c r="L12" s="136"/>
      <c r="M12" s="136"/>
      <c r="N12" s="146"/>
    </row>
    <row r="13" spans="2:14" ht="15">
      <c r="B13" s="74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6"/>
    </row>
    <row r="14" spans="2:14" ht="15">
      <c r="B14" s="147" t="s">
        <v>137</v>
      </c>
      <c r="C14" s="148"/>
      <c r="D14" s="148"/>
      <c r="E14" s="148"/>
      <c r="F14" s="148"/>
      <c r="G14" s="148"/>
      <c r="H14" s="148" t="s">
        <v>138</v>
      </c>
      <c r="I14" s="148"/>
      <c r="J14" s="148"/>
      <c r="K14" s="148"/>
      <c r="L14" s="148"/>
      <c r="M14" s="148"/>
      <c r="N14" s="149"/>
    </row>
    <row r="15" spans="2:14" ht="15">
      <c r="B15" s="135" t="s">
        <v>163</v>
      </c>
      <c r="C15" s="136"/>
      <c r="D15" s="136"/>
      <c r="E15" s="136"/>
      <c r="F15" s="136"/>
      <c r="G15" s="136"/>
      <c r="H15" s="136" t="s">
        <v>164</v>
      </c>
      <c r="I15" s="136"/>
      <c r="J15" s="136"/>
      <c r="K15" s="136"/>
      <c r="L15" s="136"/>
      <c r="M15" s="136"/>
      <c r="N15" s="146"/>
    </row>
    <row r="16" spans="2:14" ht="15">
      <c r="B16" s="77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9"/>
    </row>
    <row r="17" spans="2:14" ht="15">
      <c r="B17" s="140" t="s">
        <v>165</v>
      </c>
      <c r="C17" s="141"/>
      <c r="D17" s="141"/>
      <c r="E17" s="141" t="s">
        <v>142</v>
      </c>
      <c r="F17" s="141"/>
      <c r="G17" s="141"/>
      <c r="H17" s="150" t="s">
        <v>143</v>
      </c>
      <c r="I17" s="148"/>
      <c r="J17" s="148"/>
      <c r="K17" s="148"/>
      <c r="L17" s="148"/>
      <c r="M17" s="148"/>
      <c r="N17" s="149"/>
    </row>
    <row r="18" spans="2:14" ht="15">
      <c r="B18" s="151">
        <v>0</v>
      </c>
      <c r="C18" s="152"/>
      <c r="D18" s="152"/>
      <c r="E18" s="136" t="s">
        <v>144</v>
      </c>
      <c r="F18" s="136"/>
      <c r="G18" s="136"/>
      <c r="H18" s="136" t="s">
        <v>166</v>
      </c>
      <c r="I18" s="136"/>
      <c r="J18" s="136"/>
      <c r="K18" s="136"/>
      <c r="L18" s="136"/>
      <c r="M18" s="136"/>
      <c r="N18" s="146"/>
    </row>
    <row r="19" spans="2:14" ht="15">
      <c r="B19" s="147" t="s">
        <v>146</v>
      </c>
      <c r="C19" s="148"/>
      <c r="D19" s="148"/>
      <c r="E19" s="148"/>
      <c r="F19" s="148"/>
      <c r="G19" s="155"/>
      <c r="H19" s="150" t="s">
        <v>147</v>
      </c>
      <c r="I19" s="148"/>
      <c r="J19" s="148"/>
      <c r="K19" s="148"/>
      <c r="L19" s="148"/>
      <c r="M19" s="148"/>
      <c r="N19" s="149"/>
    </row>
    <row r="20" spans="2:14" ht="15">
      <c r="B20" s="156" t="s">
        <v>148</v>
      </c>
      <c r="C20" s="152"/>
      <c r="D20" s="152"/>
      <c r="E20" s="152"/>
      <c r="F20" s="152"/>
      <c r="G20" s="157"/>
      <c r="H20" s="158" t="s">
        <v>149</v>
      </c>
      <c r="I20" s="152"/>
      <c r="J20" s="152"/>
      <c r="K20" s="152"/>
      <c r="L20" s="152"/>
      <c r="M20" s="152"/>
      <c r="N20" s="159"/>
    </row>
    <row r="21" spans="2:14" ht="15">
      <c r="B21" s="77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9"/>
    </row>
    <row r="22" spans="2:14" ht="15">
      <c r="B22" s="141" t="s">
        <v>150</v>
      </c>
      <c r="C22" s="141"/>
      <c r="D22" s="141"/>
      <c r="E22" s="141"/>
      <c r="F22" s="141"/>
      <c r="G22" s="141"/>
      <c r="H22" s="174" t="s">
        <v>151</v>
      </c>
      <c r="I22" s="174"/>
      <c r="J22" s="81" t="s">
        <v>152</v>
      </c>
      <c r="K22" s="175" t="s">
        <v>153</v>
      </c>
      <c r="L22" s="176"/>
      <c r="M22" s="176"/>
      <c r="N22" s="176"/>
    </row>
    <row r="23" spans="2:14" ht="15">
      <c r="B23" s="141"/>
      <c r="C23" s="141"/>
      <c r="D23" s="141"/>
      <c r="E23" s="141"/>
      <c r="F23" s="141"/>
      <c r="G23" s="141"/>
      <c r="H23" s="174" t="s">
        <v>154</v>
      </c>
      <c r="I23" s="174"/>
      <c r="J23" s="81" t="s">
        <v>152</v>
      </c>
      <c r="K23" s="174"/>
      <c r="L23" s="174"/>
      <c r="M23" s="174"/>
      <c r="N23" s="174"/>
    </row>
    <row r="24" spans="2:14" ht="75.75" customHeight="1">
      <c r="B24" s="141" t="s">
        <v>155</v>
      </c>
      <c r="C24" s="141"/>
      <c r="D24" s="141"/>
      <c r="E24" s="141"/>
      <c r="F24" s="141"/>
      <c r="G24" s="141"/>
      <c r="H24" s="153" t="s">
        <v>156</v>
      </c>
      <c r="I24" s="154"/>
      <c r="J24" s="154"/>
      <c r="K24" s="154"/>
      <c r="L24" s="154"/>
      <c r="M24" s="154"/>
      <c r="N24" s="154"/>
    </row>
  </sheetData>
  <sheetProtection/>
  <mergeCells count="40">
    <mergeCell ref="B24:G24"/>
    <mergeCell ref="H24:N24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  <mergeCell ref="B17:D17"/>
    <mergeCell ref="E17:G17"/>
    <mergeCell ref="H17:N17"/>
    <mergeCell ref="B18:D18"/>
    <mergeCell ref="E18:G18"/>
    <mergeCell ref="H18:N18"/>
    <mergeCell ref="B12:G12"/>
    <mergeCell ref="H12:N12"/>
    <mergeCell ref="B14:G14"/>
    <mergeCell ref="H14:N14"/>
    <mergeCell ref="B15:G15"/>
    <mergeCell ref="H15:N15"/>
    <mergeCell ref="B8:K8"/>
    <mergeCell ref="L8:N8"/>
    <mergeCell ref="B9:K9"/>
    <mergeCell ref="L9:N9"/>
    <mergeCell ref="B11:N11"/>
    <mergeCell ref="B6:G6"/>
    <mergeCell ref="H6:K6"/>
    <mergeCell ref="L6:N6"/>
    <mergeCell ref="B7:G7"/>
    <mergeCell ref="H7:K7"/>
    <mergeCell ref="L7:N7"/>
    <mergeCell ref="B2:C2"/>
    <mergeCell ref="D2:I2"/>
    <mergeCell ref="J2:L2"/>
    <mergeCell ref="M2:N2"/>
    <mergeCell ref="B4:D4"/>
    <mergeCell ref="E4:N4"/>
  </mergeCells>
  <dataValidations count="4">
    <dataValidation type="list" allowBlank="1" showInputMessage="1" showErrorMessage="1" sqref="H20:N20">
      <formula1>$R$241</formula1>
    </dataValidation>
    <dataValidation type="list" allowBlank="1" showInputMessage="1" showErrorMessage="1" sqref="B20:G20">
      <formula1>$R$237:$R$239</formula1>
    </dataValidation>
    <dataValidation type="list" allowBlank="1" showInputMessage="1" showErrorMessage="1" sqref="L7:N7">
      <formula1>$R$223:$R$225</formula1>
    </dataValidation>
    <dataValidation type="list" allowBlank="1" showInputMessage="1" showErrorMessage="1" sqref="E4:N4">
      <formula1>$R$192:$R$211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saludcapital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laforero</dc:creator>
  <cp:keywords/>
  <dc:description/>
  <cp:lastModifiedBy>VANGELSEIN</cp:lastModifiedBy>
  <cp:lastPrinted>2020-04-28T14:29:21Z</cp:lastPrinted>
  <dcterms:created xsi:type="dcterms:W3CDTF">2012-08-13T16:12:09Z</dcterms:created>
  <dcterms:modified xsi:type="dcterms:W3CDTF">2020-05-08T01:18:24Z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