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285" windowWidth="15960" windowHeight="9465" tabRatio="935" activeTab="1"/>
  </bookViews>
  <sheets>
    <sheet name="Metas" sheetId="1" r:id="rId1"/>
    <sheet name="Actividades" sheetId="2" r:id="rId2"/>
  </sheets>
  <definedNames>
    <definedName name="_xlnm._FilterDatabase" localSheetId="1" hidden="1">'Actividades'!$A$3:$V$3</definedName>
    <definedName name="_xlnm.Print_Area" localSheetId="0">'Metas'!#REF!</definedName>
  </definedNames>
  <calcPr fullCalcOnLoad="1"/>
</workbook>
</file>

<file path=xl/comments1.xml><?xml version="1.0" encoding="utf-8"?>
<comments xmlns="http://schemas.openxmlformats.org/spreadsheetml/2006/main">
  <authors>
    <author>amcardenas</author>
  </authors>
  <commentList>
    <comment ref="AC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D5" authorId="0">
      <text>
        <r>
          <rPr>
            <b/>
            <sz val="9"/>
            <rFont val="Tahoma"/>
            <family val="2"/>
          </rPr>
          <t>amcardenas:</t>
        </r>
        <r>
          <rPr>
            <sz val="9"/>
            <rFont val="Tahoma"/>
            <family val="2"/>
          </rPr>
          <t xml:space="preserve">
estos son cuantitativo y cualitativos pueden ser acumulativos, son los productos de la Dirección
</t>
        </r>
      </text>
    </comment>
    <comment ref="AE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F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G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List>
</comments>
</file>

<file path=xl/comments2.xml><?xml version="1.0" encoding="utf-8"?>
<comments xmlns="http://schemas.openxmlformats.org/spreadsheetml/2006/main">
  <authors>
    <author>amcardenas</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List>
</comments>
</file>

<file path=xl/sharedStrings.xml><?xml version="1.0" encoding="utf-8"?>
<sst xmlns="http://schemas.openxmlformats.org/spreadsheetml/2006/main" count="968" uniqueCount="329">
  <si>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</si>
  <si>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</si>
  <si>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</si>
  <si>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</si>
  <si>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</si>
  <si>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</si>
  <si>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</si>
  <si>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</si>
  <si>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</si>
  <si>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</si>
  <si>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</si>
  <si>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</si>
  <si>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</si>
  <si>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</si>
  <si>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</si>
  <si>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</si>
  <si>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</si>
  <si>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</si>
  <si>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</si>
  <si>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</si>
  <si>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</si>
  <si>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</si>
  <si>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</si>
  <si>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</si>
  <si>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</si>
  <si>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</si>
  <si>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</si>
  <si>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</si>
  <si>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</si>
  <si>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</si>
  <si>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</si>
  <si>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</si>
  <si>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</si>
  <si>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</si>
  <si>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</si>
  <si>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VALOR APROPIACION PRESUPUESTAL</t>
  </si>
  <si>
    <t>VALOR EJECUCIÓN PRESUPUESTAL</t>
  </si>
  <si>
    <t>CLASIFICACIÓN DE LA ACTIVIDAD</t>
  </si>
  <si>
    <t xml:space="preserve">Objetivo Plan Estrategico de la Entidad </t>
  </si>
  <si>
    <t>EJE  Una ciudad que supera la segregación y la discriminación: el ser humano en el centro de las preocupaciones del desarrollo</t>
  </si>
  <si>
    <t>Prestación y Desarrollo de Servicios de Salud</t>
  </si>
  <si>
    <t>Territorios saludables y red de salud para la vida desde la diversidad</t>
  </si>
  <si>
    <t>Fortalecer el mejoramiento en la prestación de servicios, la promoción y protección d de la salud, la prevención de la enfermedad y la gestión de sus riesgos a través de un modelo basado en la estrategia de atención primaria en salud, la organización de redes territoriales y la humanización</t>
  </si>
  <si>
    <t>X</t>
  </si>
  <si>
    <t xml:space="preserve">Fortalecer la red pública hospitalaria adscrita a la Secretaría Distrital de Salud, en los tres niveles de complejidad, mediante la modernización de su capacidad instalada, tecnológica y  equipamiento estructural, que permita el mejoramiento de la capacidad resolutiva, la competitividad, la sostenibilidad financiera, la amigabilidad ambiental, la humanización en la prestación de los servicios y que favorezca mejores resultados de la prestación de  servicios salud. </t>
  </si>
  <si>
    <t>x</t>
  </si>
  <si>
    <t xml:space="preserve">Avanzar en la primera etapa de la puesta en operación del centro Hospitalario San Juan de Dios materno infantil que incluye: 1. Adecuación del centro de salud UPA San Juan de Dios; 2. Adecuación de las edificaciones actuales hasta donde las normas sobre patrimonio cultural, sismo resistencia y habilitación lo permitan  y 3. Avance en la construcción de nuevas obras. </t>
  </si>
  <si>
    <t>Hospital San Juan de Dios.</t>
  </si>
  <si>
    <t xml:space="preserve"> E01C02OB02P878M01 </t>
  </si>
  <si>
    <t xml:space="preserve">1. Adecuación del centro de salud UPA San Juan de Dios; 
</t>
  </si>
  <si>
    <t>3. Avance en la construcción de nuevas obras.</t>
  </si>
  <si>
    <t>Desarrollar la gestión administrativa para el desarrollo del proyecto</t>
  </si>
  <si>
    <t xml:space="preserve">Porcentaje  en la la gestión administrativa para el  desarrollo del proyecto </t>
  </si>
  <si>
    <t>Modernización e infraestructura de salud.</t>
  </si>
  <si>
    <t xml:space="preserve"> E01C02OB01P880M09 </t>
  </si>
  <si>
    <t>Ejecutar el 100% del Plan Maestro de Equipamientos en Salud, aprobado y programado para su ejecución en el período de gobierno 2012-2016.</t>
  </si>
  <si>
    <t>Porcentaje de avance en la implemenvtación del Plan Maestro de Equipamientos en  Salud para el periodo de gobierno 2012-2016</t>
  </si>
  <si>
    <t xml:space="preserve">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 </t>
  </si>
  <si>
    <t>Una Bogotá que defiende y fortalece lo público</t>
  </si>
  <si>
    <t>Componente de Gobernanza y Rectoría</t>
  </si>
  <si>
    <t>Implementar y mantener el Sistema Integrado de Gestión, orientado al logro de la acreditación como dirección territorial de salud, en el marco del mejoramiento continuo.</t>
  </si>
  <si>
    <t>Bogotá decide y protege el derecho fundamental a la salud pública</t>
  </si>
  <si>
    <t>Fortalecimiento de la gestión y planeación para la salud.</t>
  </si>
  <si>
    <t>Promover la gestión transparente en la Secretaría Distrital de Salud y en las entidades adscritas, mediante el control social, la implementación de estándares superiores de calidad y la implementación de estrategias de lucha contra la corrupción.</t>
  </si>
  <si>
    <t>Acreditar la Secretaria Distrital de Salud como Dirección Territorial de Salud, al 2016.</t>
  </si>
  <si>
    <t>% de avance en los planes de mejoramiento para la acreditación de  la SDS</t>
  </si>
  <si>
    <t>Mantener la certificación de Calidad de la Secretaria Distrital de Salud en las normas técnicas NTCGP 1000: 2009 en ISO 9001.</t>
  </si>
  <si>
    <t>% de avance en las etapas para el mantenimiento de la certificación de la SDS</t>
  </si>
  <si>
    <t xml:space="preserve">Implementar el 100% de los Subsistemas que componen el Sistema Integrado de la Gestión a nivel Distrital, al 2016. </t>
  </si>
  <si>
    <t>% de avance en la  implementación de los subsistemas del sistema integrado de gestión</t>
  </si>
  <si>
    <t xml:space="preserve">Cumplimiento oportuno de las acciones de Acreditación que sean requeridas desde la Dirección de Planeación y Sistemas durante el periodo. </t>
  </si>
  <si>
    <t xml:space="preserve">Porcentaje de cumplimiento de las acciones generales de Acreditación durante el periodo. </t>
  </si>
  <si>
    <t>Implementar oportunamente  los  planes  de mejoramiento de Acreditación en Salud de los distintos grupos de estandares</t>
  </si>
  <si>
    <t>Porcentaje de cumplimiento de los planes de mejora de estándares de acreditación en salud</t>
  </si>
  <si>
    <t>Gestión oportuna de las acciones  que garanticen la sostenibilidad del  Sistema de Gestión de Calidad y el mantenimiento de la certificación lograda, acorde con las Directrices que emita la Dirección de Planeacion y Sistemas.</t>
  </si>
  <si>
    <t>Porcentaje de cumplimiento en la implementación de las acciones de sostenibilidad del Sistema de Gestión de Calidad</t>
  </si>
  <si>
    <t>Gestión oportuna de las acciones  que garanticen el desarrollo del  Sistema  Integrado de Gestión, acorde con las Directrices que emita la Dirección de Planeacion y Sistemas</t>
  </si>
  <si>
    <t>Porcentaje de cumplimiento en la implementación de las acciones para el  desarrollo del Sistema Integrado de Gestión.</t>
  </si>
  <si>
    <t>Gestionar la construcción de un Hospital Universitario para Bogotá</t>
  </si>
  <si>
    <t>Actualizar el plan maestro de equipamiento en salud, acorde al modelo de atenciòn definido y a la red integrada, al 2016</t>
  </si>
  <si>
    <t>Diseñar e implementar la Red Distrital para la atención de personas con enfermedades crónicas (énfasis en diabetes, nefrología, hipertensión y degenerativas). que incluye la conformación del Instituto de Enfermedades Crónicas.</t>
  </si>
  <si>
    <t>Diseño e implementación de la Red Distrital de Salud Mental que incluye una Ciudadela Distrital en salud mental para atención de niños, niñas y adolescentes con consumo de sustancias psicoactivas y enfoque diferencial, al 2016</t>
  </si>
  <si>
    <t xml:space="preserve">Diseño e implementación de la Red Distrital de Atención Integral a Personas con Discapacidad que incluye puesta en funcionamiento de la Clínica Fray Bartolomé de las Casas </t>
  </si>
  <si>
    <t>Crear el Instituto Distrital de Oncología.</t>
  </si>
  <si>
    <t>Gestionar la creación de un Instituto Distrital de Neurociencias.</t>
  </si>
  <si>
    <t>Gestionar la creación de un Instituto Distrital de Tórax y Corazón</t>
  </si>
  <si>
    <t>Poner en marcha 83 Centros de Salud y Desarrollo Humano al 2016.</t>
  </si>
  <si>
    <t>Gestionar la creación de un Instituto Pediátrico Distrital, 2016.</t>
  </si>
  <si>
    <t>Propender por conformar una ESE pública como entidad especializada de trasplante preferencialmente de corazón, hígado, riñón y pulmón.</t>
  </si>
  <si>
    <t>Crear una Unidad de Atención drogodependiente o de desintoxicación para las niñas, niños, las y los adolescentes consumidores de SPA en los diferentes grados de adicción. (Programa de Atención a la infancia, adolescencia y juventud).</t>
  </si>
  <si>
    <t xml:space="preserve"> E01C02OB02P878M02 </t>
  </si>
  <si>
    <t>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t>
  </si>
  <si>
    <t xml:space="preserve"> E01C02OB02P880M01 </t>
  </si>
  <si>
    <t>E01C02OB02P880M03</t>
  </si>
  <si>
    <t xml:space="preserve"> E01C02OB01P880M04 </t>
  </si>
  <si>
    <t xml:space="preserve"> E01C02OB01P880M05 </t>
  </si>
  <si>
    <t xml:space="preserve"> E01C02OB01P880M05 5</t>
  </si>
  <si>
    <t>E01C02OB02P880M06</t>
  </si>
  <si>
    <t>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Saluden la estrategia de atención primaria en salud, la organización de redes territoriales y la humanización</t>
  </si>
  <si>
    <t xml:space="preserve"> E01C02OB02P880M08 </t>
  </si>
  <si>
    <t>E01C02OB01P880M10</t>
  </si>
  <si>
    <t xml:space="preserve"> E01C02OB02P880M11 </t>
  </si>
  <si>
    <t xml:space="preserve"> E01C02OB02P880M12 </t>
  </si>
  <si>
    <t>E01C02OB01P880M02</t>
  </si>
  <si>
    <t xml:space="preserve">
2. Adecuación de las edificaciones actuales hasta donde las normas sobre patrimonio cultural, sismo resistencia y habilitación lo permitan</t>
  </si>
  <si>
    <t xml:space="preserve">Porcentaje de  actualización del Plan Maestro de Equipamiento en salud 
</t>
  </si>
  <si>
    <r>
      <t xml:space="preserve">Porcentaje de avance en el diseño e implementación d ela red distrital para la atención de personas con enfermedades </t>
    </r>
    <r>
      <rPr>
        <sz val="11"/>
        <color indexed="8"/>
        <rFont val="Arial"/>
        <family val="2"/>
      </rPr>
      <t xml:space="preserve">cronicas
</t>
    </r>
  </si>
  <si>
    <t xml:space="preserve">Porcentaje de avance en el diseño e implementación de la Red Distrital de Salud Mental.   
</t>
  </si>
  <si>
    <t xml:space="preserve">Porcentaje de avance en el Diseño e implementación de la Red Distrital de Atención Integral a Personas con Discapacidad
</t>
  </si>
  <si>
    <r>
      <t xml:space="preserve">Formalización y legalización del instituto Distrital de Oncología </t>
    </r>
    <r>
      <rPr>
        <sz val="11"/>
        <color indexed="10"/>
        <rFont val="Arial"/>
        <family val="2"/>
      </rPr>
      <t xml:space="preserve">
</t>
    </r>
    <r>
      <rPr>
        <sz val="11"/>
        <rFont val="Arial"/>
        <family val="2"/>
      </rPr>
      <t xml:space="preserve">
</t>
    </r>
  </si>
  <si>
    <r>
      <t>Desarrollo de la primera fase de creación del instituto Distrital de Neurociencias</t>
    </r>
    <r>
      <rPr>
        <sz val="11"/>
        <color indexed="10"/>
        <rFont val="Arial"/>
        <family val="2"/>
      </rPr>
      <t xml:space="preserve">
</t>
    </r>
  </si>
  <si>
    <t xml:space="preserve">Formalización y legalización del instituto Distrital de Tórax y Corazón (porcentaje de avance)
</t>
  </si>
  <si>
    <t>Número de  Centros de Salud y Desarrollo Humano en funcionamiento</t>
  </si>
  <si>
    <t xml:space="preserve">Formalización y legalización del instituto Distrital Pediátrico (porcentaje de avance)
</t>
  </si>
  <si>
    <t xml:space="preserve">Porcentaje de acciones administrativas para conformar una ESE como entidad especializada de trasplante preferencialmente de corazón, hígado, riñón y pulmón
</t>
  </si>
  <si>
    <r>
      <t>Una unidad  de atención drogodependiente o desintoxicación creada para las niñas, nuños, las y los adolecent</t>
    </r>
    <r>
      <rPr>
        <sz val="11"/>
        <color indexed="8"/>
        <rFont val="Arial"/>
        <family val="2"/>
      </rPr>
      <t xml:space="preserve">es consumidores de SPA en los diferentes grados de adicción 
</t>
    </r>
  </si>
  <si>
    <t xml:space="preserve">3 en la localidad de Bosa años 2012 </t>
  </si>
  <si>
    <t xml:space="preserve"> E01C02OB02P878M01A01 </t>
  </si>
  <si>
    <t>Desarrollo y puesta en marcha de la estrategia jurídica y  social para intervencion fisica y funcional y entrega de los bienes al Distrito por parte de los moradores</t>
  </si>
  <si>
    <t xml:space="preserve"> E01C02OB02P878M01A02 </t>
  </si>
  <si>
    <t>Definición del portafolio de servicios y ejecución de las obras por parte de ESE adscrita seleccionada</t>
  </si>
  <si>
    <t xml:space="preserve"> E01C02OB02P878M01A03 </t>
  </si>
  <si>
    <t>Gestión con el Ministerio de Cultura para la formulación de la segunda fase del Plan Especial de Manejo y Protección ( Ley 735 de 2002) para definición de intervención física.</t>
  </si>
  <si>
    <t>E01C02OB02P878M02A01</t>
  </si>
  <si>
    <t>Elaboración de la autoevaluación de estandares del SUH[Sistema Unico de Habilitación]</t>
  </si>
  <si>
    <t xml:space="preserve"> E01C02OB02P878M02A02 </t>
  </si>
  <si>
    <t xml:space="preserve">Gestión  con Unidades Acádemicas para futuras formulaciones de convenios de docencia servicio </t>
  </si>
  <si>
    <t xml:space="preserve">E01C02OB02P880M01A01 </t>
  </si>
  <si>
    <t>Actualización  y reformulación del instrumento urbanístico (Plan Maestro de Equipamientos en Salud - PMES) y  elaboración de los estudios de soporte que requiera</t>
  </si>
  <si>
    <t xml:space="preserve">E01C02OB02P880M01A02 </t>
  </si>
  <si>
    <t>Actualización del sistema de información geográfica y  saneamiento patrimonial para el Plan Maestro de Equipamiento en salud - PMES</t>
  </si>
  <si>
    <t>E01C02OB01P880M02A01</t>
  </si>
  <si>
    <t>Elaboración de estudio de factibilidad para la creación del instituto Enfermedades Crónicas.</t>
  </si>
  <si>
    <t xml:space="preserve">E01C02OB01P880M02A02 </t>
  </si>
  <si>
    <t>Gestión de recursos ante otras fuentes de financiación para la conformación del instituto Enfermedades Crónicas.</t>
  </si>
  <si>
    <t xml:space="preserve">E01C02OB01P880M02A03 </t>
  </si>
  <si>
    <t>Desarrollo de la infraestructura  y dotación requerida para funcionamiento del instituto Enfermedades Crónicas.</t>
  </si>
  <si>
    <t xml:space="preserve">E01C02OB02P880M03A01 </t>
  </si>
  <si>
    <t>Gestión de recursos ante otras fuentes de financiación para la conformación de la red y la Ciudadela Distrital en salud mental</t>
  </si>
  <si>
    <t xml:space="preserve">E01C02OB02P880M03A02 </t>
  </si>
  <si>
    <t xml:space="preserve">Diseño y formulación de los instrumentos urbanísticos  y estudios complementarios que requiera la Ciudadela Distrital en salud mental, </t>
  </si>
  <si>
    <t xml:space="preserve">E01C02OB02P880M03A03 </t>
  </si>
  <si>
    <t>Desarrollo de la infraestructura  y dotación requerida para funcionamiento de la Ciudadela Distrital en salud mental.</t>
  </si>
  <si>
    <t xml:space="preserve">E01C02OB01P880M04A01 </t>
  </si>
  <si>
    <t xml:space="preserve">Desarrollo de la infraestructura  y dotación requerida para la puesta en funcionamiento de la Clínica Fray Bartolomé de las Casas </t>
  </si>
  <si>
    <t xml:space="preserve">E01C02OB01P880M05A01 </t>
  </si>
  <si>
    <t>Elaboración de estudio de factibilidad para la creación del instituto Distrital de Oncología,</t>
  </si>
  <si>
    <t xml:space="preserve">E01C02OB01P880M05A02 </t>
  </si>
  <si>
    <t>Gestión de recursos ante otras fuentes de financiación para la creación Instituto Distrital de Oncología</t>
  </si>
  <si>
    <t xml:space="preserve">E01C02OB01P880M05A03 </t>
  </si>
  <si>
    <t>Desarrollo de la infraestructura  y dotación requerida para la creación del Instituto Distrital de Oncología,</t>
  </si>
  <si>
    <t xml:space="preserve">E01C02OB02P880M06A01 </t>
  </si>
  <si>
    <t>Elaboración de estudio de factibilidad para la creación del instituto Distrital de Neurociencias,</t>
  </si>
  <si>
    <t xml:space="preserve">E01C02OB02P880M06A02 </t>
  </si>
  <si>
    <t>Gestión de recursos ante otras fuentes de financiación para la creación Instituto Distrital de Neurociencias</t>
  </si>
  <si>
    <t xml:space="preserve">E01C02OB02P880M06A03 </t>
  </si>
  <si>
    <t>Desarrollo de la infraestructura  y dotación requerida para la creación del Instituto Distrital de Neurociencias</t>
  </si>
  <si>
    <t xml:space="preserve">E01C02OB02P880M07A01 </t>
  </si>
  <si>
    <t>Elaboración de estudio de factibilidad para la creación del instituto Distrital de Tórax y Corazón.</t>
  </si>
  <si>
    <t xml:space="preserve">E01C02OB02P880M07A02 </t>
  </si>
  <si>
    <t>Gestión de recursos ante otras fuentes de financiación para la creación Instituto Distrital de Tórax y Corazón</t>
  </si>
  <si>
    <t xml:space="preserve">E01C02OB02P880M07A03 </t>
  </si>
  <si>
    <t>Desarrollo de la infraestructura  y dotación requerida para la creación del Instituto Distrital de Tórax y Corazón</t>
  </si>
  <si>
    <t xml:space="preserve">E01C02OB02P880M08A01 </t>
  </si>
  <si>
    <t>Adecuación y remodelación   de infraestructuras pertenecientes a los puntos de atención de la red adscrita a la Secretaría Distrital de Salud de Bogotá D.C.   [Obras en proceso]</t>
  </si>
  <si>
    <t xml:space="preserve">E01C02OB02P880M08A02 </t>
  </si>
  <si>
    <t>Adecuación y remodelación   de infraestructuras pertenecientes a los puntos de atención de la red adscrita a la Secretaría Distrital de Salud de Bogotá D.C.   [Obras culminadas]</t>
  </si>
  <si>
    <t xml:space="preserve">E01C02OB02P880M08A03 </t>
  </si>
  <si>
    <t xml:space="preserve">Dotación de tecnología biomedica   pertenecientes a    los puntos de atención  de la red adscrita a la Secretaría Distrital de Salud de Bogotá D.C.  </t>
  </si>
  <si>
    <t xml:space="preserve">E01C02OB02P880M08A04 </t>
  </si>
  <si>
    <t>Obras nuevas de infraestructura en salud [equipamientos nuevos para la ciudad en proceso]</t>
  </si>
  <si>
    <t xml:space="preserve">E01C02OB02P880M08A05 </t>
  </si>
  <si>
    <t>Obras nuevas de infraestructura en salud  [equipamientos nuevos para la ciudad obras culminadas]</t>
  </si>
  <si>
    <t xml:space="preserve">E01C02OB02P880M08A06 </t>
  </si>
  <si>
    <t>Obras de reforzamiento estructural realizadas en puntos de atención de la red adscrita a la Secretaría Distrital de Salud de Bogotá D.C. [Obras en proceso]</t>
  </si>
  <si>
    <t xml:space="preserve">E01C02OB02P880M08A07 </t>
  </si>
  <si>
    <t>Obras de reforzamiento estructural realizadas en puntos de atención de la red adscrita a la Secretaría Distrital de Salud de Bogotá D.C. [Obras culminadas]</t>
  </si>
  <si>
    <t xml:space="preserve">E01C02OB02P880M08A08 </t>
  </si>
  <si>
    <t xml:space="preserve">Construcción, Reforzamiento, Adecuación, remodelación, dotaciòn y ampliación  de infraestructuras pertenecientes a la Secretaría Distrital de Salud de Bogotá D.C. </t>
  </si>
  <si>
    <t xml:space="preserve">E01C02OB02P880M08A09 </t>
  </si>
  <si>
    <t xml:space="preserve">
Asesoria  y asistencia técnica al desarrollo de la infraestructura física hospitalaria Distrital
</t>
  </si>
  <si>
    <t xml:space="preserve">E01C02OB02P880M08A10 </t>
  </si>
  <si>
    <t xml:space="preserve">Seguimiento y evaluación de la gestión de los proyectos incluidos en el PMES </t>
  </si>
  <si>
    <t xml:space="preserve">E01C02OB01P880M09A01 </t>
  </si>
  <si>
    <t>Gestión de suelo, seguimiento y  evaluación de centros de Salud  y  desarrollo humano</t>
  </si>
  <si>
    <t xml:space="preserve">E01C02OB01P880M09A02 </t>
  </si>
  <si>
    <t>Desarrollo de la infraestructura  y dotación requerida para 
la puesta en marcha de  Centros de Salud y Desarrollo Humano</t>
  </si>
  <si>
    <t xml:space="preserve">E01C02OB01P880M10A01 </t>
  </si>
  <si>
    <t>Gestión de recursos ante otras fuentes de financiación para para la creación de un Instituto Pediátrico Distrital</t>
  </si>
  <si>
    <t xml:space="preserve">E01C02OB01P880M10A02 </t>
  </si>
  <si>
    <t>Desarrollo de la infraestructura  y dotación requerida para la creación de un Instituto Pediátrico Distrital</t>
  </si>
  <si>
    <t xml:space="preserve">E01C02OB02P880M11A01 </t>
  </si>
  <si>
    <t>Elaboración de estudio de factibilidad para la  conformación de una ESE pública como entidad especializada de trasplante preferencialmente de corazón, hígado, riñón y pulmón</t>
  </si>
  <si>
    <t xml:space="preserve">E01C02OB02P880M11A02 </t>
  </si>
  <si>
    <t>Gestión de recursos ante otras fuentes de financiación para conformar una ESE pública como entidad especializada de trasplante preferencialmente de corazón, hígado, riñón y pulmón,</t>
  </si>
  <si>
    <t xml:space="preserve">E01C02OB02P880M11A03 </t>
  </si>
  <si>
    <t>Desarrollo de la infraestructura  y dotación requerida para conformar una ESE pública como entidad especializada de trasplante preferencialmente de corazón, hígado, riñón y pulmón,</t>
  </si>
  <si>
    <t xml:space="preserve">E01C02OB02P880M12A01 </t>
  </si>
  <si>
    <t>Elaboración de estudio de factibilidad para la  Creación de una Unidad de Atención drogodependiente o de desintoxicación para las niñas, niños, las y los adolescentes consumidores de SPA en los diferentes grados de adicción</t>
  </si>
  <si>
    <t xml:space="preserve">E01C02OB02P880M12A02 </t>
  </si>
  <si>
    <t>Gestión de recursos ante otras fuentes de financiación para la creación de una Unidad de Atención drogodependiente o de desintoxicación para las niñas, niños, las y los adolescentes consumidores de SPA en los diferentes grados de adicción</t>
  </si>
  <si>
    <t xml:space="preserve">E01C02OB02P880M12A03 </t>
  </si>
  <si>
    <t>Desarrollo de la infraestructura  y dotación requerida para la creación de una Unidad de Atención drogodependiente o de desintoxicación para las niñas, niños, las y los adolescentes consumidores de SPA en los diferentes grados de adicción</t>
  </si>
  <si>
    <t xml:space="preserve">Porcentaje de Avance para el desarrollo y puesta en marcha de la  estrategia socio-juridica
</t>
  </si>
  <si>
    <t xml:space="preserve">porcentaje de avance en la definición del portafolio de servicios y ejecución de obras por parte de ESE adscrita seleccionada 
</t>
  </si>
  <si>
    <t xml:space="preserve">Porcentaje de avance  de la gestión con el  Ministerio de Cultura para la formulación de la segunda fase del Plan Especial de Manejo y Protección ( Ley 735 de 2002) para definición de intervención física
</t>
  </si>
  <si>
    <t xml:space="preserve">porcentaje de avance de la Gestión  con Unidades Acádemicas para futuras formulaciones de convenios de docencia servicio 
</t>
  </si>
  <si>
    <t xml:space="preserve">Porcentajde de avance en actualización y reformulación del instrumento urbanístico
</t>
  </si>
  <si>
    <t xml:space="preserve">Porcentaje de avance en la actualización del sistema de información geográfica y saneamiento patrimonial para el Plan Maestro de Equipamiento en salud - PMES </t>
  </si>
  <si>
    <t>Porcentaje de avance del estudio de factibilidad para la creación del instituto de Enfermedades Crónicas.</t>
  </si>
  <si>
    <t>Porcentaje de gestión de recursos ante otras fuentes de financiación para la conformación  del instituto de Enfermedades Crónicas.</t>
  </si>
  <si>
    <t>Porcentaje de avance de la infraestructura y dotación requerido para el funcionamiento del instituto de Enfermedades Crónicas.</t>
  </si>
  <si>
    <t xml:space="preserve">Porcentaje de gestión de recursos ante otras fuentes de financiación para la conformación de la red y de la ciudadela de Salud Mental </t>
  </si>
  <si>
    <t xml:space="preserve">Porcentaje de avance en el diseño y formulación de los instrumentos urbanisticos y estudios complementarios que requiera la ciudadela distrital de salud mental </t>
  </si>
  <si>
    <t>Porcentaje de avance de la infraestructura y dotación requerida para la puesta en funcionamiento d ela clínica Fray Bartolome de las casas</t>
  </si>
  <si>
    <t xml:space="preserve">Porcentaje de avance del  estudio de factibilidad para la creación instituto Distrital de Oncología
</t>
  </si>
  <si>
    <t xml:space="preserve">Porcentaje de gestión de recursos ante otras fuentes de financiación para la creación del Instituto Distrital de Oncología  
</t>
  </si>
  <si>
    <t xml:space="preserve">Porcentaje de avance de la infraestructura y dotación requerida para la creación del instituo distrital de oncologia 
</t>
  </si>
  <si>
    <t xml:space="preserve">Porcentaje de avance del  estudio de factibilidad para la creación instituto Distrital de Neurociencias
</t>
  </si>
  <si>
    <t>Porcentaje de gestión de recursos ante otras fuentes de financiación para la para la creación Instituto Distrital de Neurociencias</t>
  </si>
  <si>
    <t>Porcentaje de avance de la infraestructura y dotación requerida para la creación del Instituto Distrital de Neurociencias,</t>
  </si>
  <si>
    <t xml:space="preserve">Porcentaje de avance del  estudio de factibilidad para la creación instituto Distrital de Tórax y Corazón,,
</t>
  </si>
  <si>
    <t>Porcentaje de gestión de recursos ante otras fuentes de financiación para la para la creación Instituto Distrital de Tórax y Corazón</t>
  </si>
  <si>
    <t>Porcentaje de avance de la infraestructura y dotación requerida para la creación del Instituto Distrital de Tórax y Corazón</t>
  </si>
  <si>
    <t xml:space="preserve">Número de puntos de atención de la red adscrita a la Secretaría Distrital de Salud de Bogotá D.C.  adecuados y remodelados en su infraestructura  (Obras en Proceso)
</t>
  </si>
  <si>
    <t xml:space="preserve">.Número de puntos de atención de la red adscrita a la Secretaría Distrital de Salud de Bogotá D.C. adecuados y remodelados en su infraestructura  (obras en Culminadas)
</t>
  </si>
  <si>
    <t xml:space="preserve">Número de puntos de atención de la red adscrita a la Secretaría Distrital de Salud de Bogotá D.C. apoyados con dotación de tecnología biomedica
</t>
  </si>
  <si>
    <t xml:space="preserve">Número de obras nuevas de infraestructura en salud 
</t>
  </si>
  <si>
    <t xml:space="preserve">Número de obras nuevas de infraestructura en salud (equpamientos nuevos para la ciudad obras culminadas)
</t>
  </si>
  <si>
    <t xml:space="preserve">Número de obras de reforzamiento estructural realizadas en puntos de atención de la red adscrita a la Secretaría Distrital de Salud de Bogotá D.C.(obras en porceso)
</t>
  </si>
  <si>
    <t xml:space="preserve">Número de obras con reforzamiento estructural realizadas en puntos de atención de la red adscrita a la Secretaría Distrital de Salud de Bogotá D.C.(obras culminadas)
</t>
  </si>
  <si>
    <t>Avance en la ejecución de los proyectos de remodelaciones y adecuaciones en infraestructuras pertenecientes a la Secretaría de Salud</t>
  </si>
  <si>
    <t xml:space="preserve">Porcentaje de Avance en la asesoria y asistencia técnica para el desarrollo de la infraestructura física
</t>
  </si>
  <si>
    <t>Porcentaje de avance en el seguimiento y evaluación de la gestión de los proyectos incluiddos en el PMES</t>
  </si>
  <si>
    <t xml:space="preserve">Avance en la ejecución de las asesorias y asistencia tecnica  a la Secretaría de Salud en lo referente al mantenimiento y desarrollo de la infraestructura física (Número de actividades de desarrolladas en el periodo/ Número de actividades  programadas en el periodo multiplicadas por cien)
</t>
  </si>
  <si>
    <t xml:space="preserve">Porcentaje de gestión de recursos ante otras fuentes de financiación para la creación de un Instituto Pediátrico Distrital </t>
  </si>
  <si>
    <t>Porcentaje de avance en el Desarrollo de la infraestructura  y dotación requerida para la creación de un Instituto Pediátrico Distrital</t>
  </si>
  <si>
    <t xml:space="preserve">Porcentaje de avance del  estudio de factibilidad para la  conformación de una ESE pública como entidad especializada de trasplante preferencialmente de corazón, hígado, riñón y pulmón
</t>
  </si>
  <si>
    <t>Porcentaje de gestión de recursos ante otras fuentes de financiación para conformar una ESE pública como entidad especializada de trasplante preferencialmente de corazón, hígado, riñón y pulmón,</t>
  </si>
  <si>
    <t>Porcentaje de avance de la infraestructura y dotación requerida para conformar una ESE pública como entidad especializada de trasplante preferencialmente de corazón, hígado, riñón y pulmón,</t>
  </si>
  <si>
    <t xml:space="preserve">Porcentaje de avance del  estudio de factibilidad para la creaciónde una unidad de atención drogodependiente o de desintoxicación para las niñas, niños, las y los adolescentes consumidores de SPA en los diferentes grados de adicción </t>
  </si>
  <si>
    <t xml:space="preserve">Porcentaje de gestión de recursos ante otras fuentes de financiación  para la creación  de una unidad de atención drogodependiente o de desintoxicación para las niñas, niños, las y los adolescentes consumidores de SPA en los diferentes grados de adicción </t>
  </si>
  <si>
    <t xml:space="preserve">Porcentaje de de avance de la infraestructura y dotación requerida para la creación de una unidad de atención drogodependiente o de desintoxicación para las niñas, niños, las y los adolescentes consumidores de SPA en los diferentes grados de adicción </t>
  </si>
  <si>
    <t xml:space="preserve">porcentaje de avance del proceso  de autoevaluación de estandares del SUH[Sistema Unico de Habilitación]
</t>
  </si>
  <si>
    <r>
      <t>Número de  Centros de Salud y Desarrollo Humano puestos en funcionamiento en el periodo</t>
    </r>
    <r>
      <rPr>
        <sz val="9"/>
        <color indexed="8"/>
        <rFont val="Tahoma"/>
        <family val="2"/>
      </rPr>
      <t xml:space="preserve">
</t>
    </r>
  </si>
  <si>
    <t>Nombre de la Direción u Oficina: Dirección  de Infraestructura y Tecnologia</t>
  </si>
  <si>
    <t>Programado 2015</t>
  </si>
  <si>
    <t>Ejecutado
2015</t>
  </si>
  <si>
    <t>-</t>
  </si>
  <si>
    <t xml:space="preserve">Fecha de diligenciamiento: </t>
  </si>
  <si>
    <t>La informacion del SIG se continua consolidando y actualizando con la información tomada en el SINUPOT, Google maps e información contenida en las carpetas de los predios, asi como la generación cartográfica y georreferenciación de predios para la elaboración de nuevas coberturas geográficas.
Se continúa apoyando a Dirección de Infraestructura y Tecnología en el cumplimiento de las obligaciones establecidas en los Convenios de normalización de la tenencia, suscritos con el Departamento Administrativo de  la Defensoría del Espacio Público y las E.S.E.</t>
  </si>
  <si>
    <t>La Secretaria de Planeación Distrital no ha dado lineamientos para la actualización del Plan Maestro de Equipamientos en Salud.</t>
  </si>
  <si>
    <t>Proyecto de inversión formulado por la ESE para su actualización.</t>
  </si>
  <si>
    <t>Concepto de viabilidad desde el componente metodologico.</t>
  </si>
  <si>
    <t>Tiempos de evaluación del proyecto de inversiónal interior de la entidad.</t>
  </si>
  <si>
    <t>No se presentan logros en el periodo</t>
  </si>
  <si>
    <t>No se presentan resultados en el periodo</t>
  </si>
  <si>
    <t>No se presentan dificultades en el periodo</t>
  </si>
  <si>
    <t>El Ministerio de Salud y la Protección Social con radicado 201323100992381 del 08-08-2013 emitio concepto técnico a la propuesta de ajuste a la red prestadora de servicios de salud de Bogotá D.C.en el que concluye que no se aprueban nuevas infraestructuras y servicios como el nuevo  Instituto de Enfermedades Crónicas, por tal motivo la Alcaldía Mayor da el lineamiento de articular las obras nuevas de institutos en infraestructuras existentes; el instituto Distrital de  Enfermedades Crónicas se artículo con el proyecto de  reordenamiento del CAMI II del Hospital Fontibón, para que en este se presenten servicios de atención a enfermedades crónicas.</t>
  </si>
  <si>
    <t>Se requiere viabilidad al proyecto de inversión para conocer los valores exactos para la contratación de la consultoria para la elaboración de los estudios y diseños para la delimitación del proyecto de contrucción y dotación de la Unidad Especializada Oncológica.</t>
  </si>
  <si>
    <t>El Ministerio de Salud y la Protección Social con radicado 201323100992381 del 08-08-2013 emitio concepto técnico a la propuesta de ajuste a la red prestadora de servicios de salud de Bogotá D.C.en el que concluye que no se aprueban nuevas infraestructuras y servicios como el nuevo Instituto oncológico, por tal motivo la Alcaldía Mayor da el lineamiento de articular las obras nuevas de institutos en infraestructuras existentes, el instituto Distrital de Oncología se artículo con la unidad especializada Oncologica del Hospital Occidente de Kennedy
Se adelanta la elaboración de estudios previos, sin embargo se hace necesario contar con el proyecto de inversión y los correspondientes conceptos de las direcciones.</t>
  </si>
  <si>
    <t>El Ministerio de Salud y la Protección Social con radicado 201323100992381 del 08-08-2013 emitio concepto técnico a la propuesta de ajuste a la red prestadora de servicios de salud de Bogotá D.C.en el que concluye que no se aprueban nuevas infraestructuras y servicios, por tal motivo la Alcaldía Mayor da el lineamiento de articular las obras nuevas de institutos en infraestructuras existentes; el instituto Distrital de Neurociencias se artículo con el proyecto "Centro de Excelencia en Neurociencias del Hospital Kennedy, para la I Fase se contemplan "Adecuaciones centro de excelencia especializados en epilepsia y reumatología Hospital Occidente De Kennedy"
No se han asignado recursos para esta meta, el proyecto que esta ejecutando el Hospital Occidente de Kennedy se ha financiado con recursos propios de esa entidad.</t>
  </si>
  <si>
    <t>No se ha obtenido respuesta por parte de la Curaduria al trámite de subdivision de lote Malaria que se tiene proyectado para la ampliación del Hospital.
El IDPC no ha dado respuesta favorable al proceso de intervención de reforzamiento estructural de los edificios patrimoniales, solicito ajustes y aclaraciones que adelanta el Hospital Santa Clara para subsanarlas.</t>
  </si>
  <si>
    <t>El Ministerio de Salud y la Protección Social con radicado 201323100992381 del 08-08-2013 emitio concepto técnico a la propuesta de ajuste a la red prestadora de servicios de salud de Bogotá D.C.en el que concluye que no se aprueban nuevas infraestructuras y servicios, por tal motivo la Alcaldía Mayor da el lineamiento de articular las obras nuevas de institutos en infraestructuras existentes; el instituto Distrital de Tórax y Corazón se artículo con el proyecto "Reforzamiento estructural,  Reordenamiento Físico Funcional, Ampliación  Hospital Santa Clara  ESE" a través del cual se contempla poder prestar servicios especializados de Tórax y Corazón en la ampliación y reordenamiento del Hospital.</t>
  </si>
  <si>
    <t>No se presentan acciones en el periodo</t>
  </si>
  <si>
    <t>El Ministerio de Salud y la Protección Social con radicado 201323100992381 del 08-08-2013 emitio concepto técnico a la propuesta de ajuste a la red prestadora de servicios de salud de Bogotá D.C.en el que concluye que no se aprueban nuevas infraestructuras y servicios como el nuevo  Instituto de Enfermedades Crónicas, por tal motivo la Alcaldía Mayor da el lineamiento de articular las obras nuevas de institutos en infraestructuras existentes; el instituto Distrital de  Enfermedades Crónicas se artículo con el proyecto de  reordenamiento del CAMI II del Hospital Fontibón, para que en este se presenten servicios de atención a enfermedades crónicas.
Dado que no se constituye en obra nueva, no se requiere estudio de factibilidad. Habiendose ya cumplido con esta actividad.</t>
  </si>
  <si>
    <t>En el plan de adquisiciones 2015 se programan recursos para Elaboración de los estudios y diseños para  la Construccion y dotacion ciudadela salud mental para atencion a niños, niñas y adolecentes con consumo de sustancias psicoactivas - Hospital de Usme con su respectiva interventoria por $1.650.000.000</t>
  </si>
  <si>
    <t>El Ministerio de Salud y la Protección Social con radicado 201323100992381 del 08-08-2013 emitio concepto técnico a la propuesta de ajuste a la red prestadora de servicios de salud de Bogotá D.C.en el que concluye que no se aprueban nuevas infraestructuras y servicios como el nuevo Instituto oncológico, por tal motivo la Alcaldía Mayor da el lineamiento de articular las obras nuevas de institutos en infraestructuras existentes, el instituto Distrital de Oncología se artículo con la unidad especializada Oncologica del Hospital Occidente de Kennedy</t>
  </si>
  <si>
    <t>En el plan de adquisiciones 2015 se programan recursos para contratar los Estudios y diseños para la delimitacion del proyecto de contruccion y dotacion de la unidad especializada Oncologica por $2.900.000.000.</t>
  </si>
  <si>
    <t>El Ministerio de Salud y la Protección Social con radicado 201323100992381 del 08-08-2013 emitio concepto técnico a la propuesta de ajuste a la red prestadora de servicios de salud de Bogotá D.C.en el que concluye que no se aprueban nuevas infraestructuras y servicios, por tal motivo la Alcaldía Mayor da el lineamiento de articular las obras nuevas de institutos en infraestructuras existentes; el instituto Distrital de Neurociencias se artículo con el proyecto "Centro de Excelencia en Neurociencias del Hospital Kennedy, para la I Fase se contemplan "Adecuaciones centro de excelencia especializados en epilepsia y reumatología Hospital Occidente De Kennedy"</t>
  </si>
  <si>
    <t>No se han asignado recursos para esta meta, el proyecto que esta ejecutando el Hospital Occidente de Kennedy se ha financiado con recursos propios de esa entidad.</t>
  </si>
  <si>
    <t>El Ministerio de Salud y la Protección Social con radicado 201323100992381 del 08-08-2013 emitio concepto técnico a la propuesta de ajuste a la red prestadora de servicios de salud de Bogotá D.C.en el que concluye que no se aprueban nuevas infraestructuras y servicios, por tal motivo la Alcaldía Mayor da el lineamiento de articular las obras nuevas de institutos en infraestructuras existentes; el instituto Distrital de Tórax y Corazón se artículo con el proyecto "Reforzamiento estructural,  Reordenamiento Físico Funcional, Ampliación  Hospital Santa Clara  ESE" a través del cual se contempla poder prestar servicios especializados de Tórax y Corazón en la ampliación y reordenamiento del Hospital.
Dado que no se constituye en obra nueva, no requiere de estudio de factibilidad para su ejecución, por esta razón esta actividad se encuentra en un 100% de avance.</t>
  </si>
  <si>
    <t>En el plan de adquisiciones 2015 se programan recursos para contratar la elaboración de diseños y estudios técnicos, urbanos generales y especiales, consecución de licencias y demás permisos requeridos para el "Reforzamiento estructural, reordenamiento físico y funcional y ampliación Hospital Santa Clara III nivel de atención ESE" por $9.889.000.000</t>
  </si>
  <si>
    <t>En el plan de adquisiciones 2015 se programan recursos para la obra blanca para la terminación del Hospital El Tintal por $2.200.000.000.</t>
  </si>
  <si>
    <t>En el plan de adquisiciones 2015 se programan recursos para Elaboración de los estudios y diseños para  la Construccion y dotacion ciudadela salud mental para atencion a niños, niñas y adolecentes con consumo de sustancias psicoactivas - Hospital de Usme con su respectiva interventoria por $1.650.000.000, que le apunta a la Unidad de Atención drogodependiente o de desintoxicación para las niñas, niños, las y los adolescentes consumidores de SPA en los diferentes grados de adicción. (Programa de Atención a la infancia, adolescencia y juventud).</t>
  </si>
  <si>
    <t xml:space="preserve">Un Hospital Universitario Público en Bogotá (Porcentaje de avance en la gestión de la construcción de un Hospital Universitario para Bogotá D.C.). 
 </t>
  </si>
  <si>
    <t>Diseño e implementación de la Red Distrital para la atención de personas con enfermedades crónicas (énfasis en diabetes, nefrología, hipertensión y degenerativas). que incluye la conformación del Instituto de Enfermedades Crónicas.</t>
  </si>
  <si>
    <t>Porcentaje de avance de la infraestructura y dotación requerida para funcionamiento de la Ciudadela Distrital en salud mental.</t>
  </si>
  <si>
    <t>_</t>
  </si>
  <si>
    <t>Los Hospitales deben presentar proyectos de inversión actualizados a la vigencia 2015 para aquellos proyectos que no han iniciado su ejecución.</t>
  </si>
  <si>
    <t>Se entrego al Hospital Fontibón la Unidad Móvil para Atención Primaria en Salud.</t>
  </si>
  <si>
    <t>En el plan de adquisiciones 2015 se programan recursos para Elaboración de los estudios y diseños para  la Construccion y dotacion ciudadela salud mental para atencion a niños, niñas y adolecentes con consumo de sustancias psicoactivas - Hospital de Usme con su respectiva interventoria por $1.650.000.000
Se suscribe contrato de prestación de servicios 0281-2015 para Prestar servicios profesionales  a la  Dirección de Infraestructura y Tecnologia, en la supervisión, seguimiento, gestión y control de los proyectos de infraestructura física y dotación.</t>
  </si>
  <si>
    <t>El 19-02-2015 Se inauguró la Unidad de Cuidados Intensivos Adultos del Hospital Engativá. La nueva UCI Adultos cuenta con:
·        10 camas hospitalarias eléctricas
·        Equipos de última tecnología como ventiladores y monitores de presión invasiva, fijos y de transporte, con su respectiva central de monitoreo.
·        Desfibriladores, entre otros equipos.
Con este nuevo servicio, la institución atenderá pacientes que se encuentren en estado crítico de salud, con afectación en su pronóstico vital; la demanda estimada en la Unidad de Cuidados Intensivos será de aproximadamente 700 pacientes adultos al año.</t>
  </si>
  <si>
    <t>c</t>
  </si>
  <si>
    <r>
      <rPr>
        <b/>
        <sz val="9"/>
        <color indexed="8"/>
        <rFont val="Calibri"/>
        <family val="2"/>
      </rPr>
      <t xml:space="preserve">Gestión de suelo, seguimiento y  evaluación de centros de Salud  y  desarrollo humano
</t>
    </r>
    <r>
      <rPr>
        <sz val="9"/>
        <color indexed="8"/>
        <rFont val="Calibri"/>
        <family val="2"/>
      </rPr>
      <t xml:space="preserve">
</t>
    </r>
    <r>
      <rPr>
        <b/>
        <sz val="9"/>
        <color indexed="8"/>
        <rFont val="Calibri"/>
        <family val="2"/>
      </rPr>
      <t>Upa Santa Rita Tibabuyes.</t>
    </r>
    <r>
      <rPr>
        <sz val="9"/>
        <color indexed="8"/>
        <rFont val="Calibri"/>
        <family val="2"/>
      </rPr>
      <t xml:space="preserve">
El 27-02-2015 mediante radicado 2015ER16099 el Hospital Suba presenta proyecto de inversión "Reposición y Dotación de la UPA Nueva Zelandia" , se encuentra en evaluación por parte de la Secretaria Distrital de Salud.
Se continua la búsqueda del predio donde se pueda implantar la Upa Santa Rita.</t>
    </r>
  </si>
  <si>
    <t>El Hospital Santa Clara presenta actualización de proyecto de inversión "Reforzamiento estructural,  Reordenamiento Físico Funcional, Ampliación  Hospital Santa Clara  ESE" con radicado 2015 ER 8759  del 04-02-2015, se encuentra en evaluación por parte de la Secretaria Distrital de Salud.
Se adelantan las cotizaciones de los avaluos comerciales de los predios contiguos al Hospital Santa Clara para la ampliación del Hospital.
En el plan de adquisiciones 2015 se programan recursos para contratar la elaboración de diseños y estudios técnicos, urbanos generales y especiales, consecución de licencias y demás permisos requeridos para el "Reforzamiento estructural, reordenamiento físico y funcional y ampliación Hospital Santa Clara III nivel de atención ESE" por $9.889.000.000</t>
  </si>
  <si>
    <t>El Ministerio de Salud y la Protección Social con radicado 201323100992381 del 08-08-2013 emitio concepto técnico a la propuesta de ajuste a la red prestadora de servicios de salud de Bogotá D.C.en el que concluye que no se aprueban nuevas infraestructuras y servicios, por tal motivo la Alcaldía Mayor da el lineamiento de articular las obras nuevas de institutos en infraestructuras existentes; la Unidad especializada en trasplantes se artículo con el proyecto "Reforzamiento estructural,  Reordenamiento Físico Funcional, Ampliación  Hospital Santa Clara  ESE" a través del cual se contempla poder prestar servicios especializados de trasplante preferencialmente de corazón, hígado, riñón y pulmón en la ampliación y reordenamiento del Hospital.</t>
  </si>
  <si>
    <t>Se ejecuto la I fase del Proyecto de Construcción de la Red contra incendios del Hospital el Tunal.
El 19-02-2015 Se inauguró la Unidad de Cuidados Intensivos Adultos del Hospital Engativá. La nueva UCI Adultos cuenta con:
·        10 camas hospitalarias eléctricas
·        Equipos de última tecnología como ventiladores y monitores de presión invasiva, fijos y de transporte, con su respectiva central de monitoreo.
·        Desfibriladores, entre otros equipos.
Con este nuevo servicio, la institución atenderá pacientes que se encuentren en estado crítico de salud, con afectación en su pronóstico vital; la demanda estimada en la Unidad de Cuidados Intensivos será de aproximadamente 700 pacientes adultos al año.</t>
  </si>
  <si>
    <t>Se realizó la siguiente cartografía:
-Ubicación de equipamiento de salud en la localidad de Usme.
-Cartografia de la manzana catastral No. 00250854, la cual se requiere realizar la adquisición de los 25 predios.
-Cartografía temática para el Hospital Tunjuelito de ríos, canales y parques.
-Cartografía temática para el Hospital Tunjuelito de Remoción en masa.
-Cartografía temática para el Hospital Tunjuelito – mapa base
-Accesibilidad y conexión del Hospital Tunjuelito II Nivel.
-Predios para compra hospital Tunjuelito.
-Predios para compra Tunjuelito con construcciones (por pisos).
Saneamiento Patrimonial:
-Se solicitó al Departamento Administrativo de la Defensoria del Espacio Público DADEP la modificación al convenio interadministrativo de Comodato 110001299802012 en cuanto al nombre del suscriptor y el proyecto que se desarrolla en el predio.
-Se consultó y se descargó del portal de la SDP el informe de predios en áreas de zonas antiguas consolidadas de los 25 predios  para compra, con el fin de establecer la dirección actual, el chip, y el código de sector de cada predio.
-Se realizó reunión con el gerente y asesor de planeación del Hospital Tunjuelito, con el fin de establecer las actividades para el proceso de adquisición y compra de los 25 predios para la construcción del nuevo Hospital Tunjuelito.
-Se realizó estudio  de títulos de los certificados de tradición y libertad de los 25 predios de la manzana catastral No. 0025085422.
-Se realizó informe (presentación) del proyecto de construcción y dotación del Hospital Tunjuelito II Nivel de atención E.S.E.
-Se realizó reunión con ocho propietarios de los predios que se pretenden comprar para la construcción del nuevo hospital Tunjuelito.
-Se solicitó al Hospital de Usme  correcciones al formato de seguimiento administrativo en bienes de uso público y fiscales.
-Se informó al Hospital Chapinero la reunión programada por el DADEP para realizar ajustes al formato de seguimiento administrativo en bienes de uso público y fiscales.
-Se solicitó a la Dirección administrativa de la SDS correcciones al formato de seguimiento administrativo del año 2013 y 2014. 
-Se dio respuesta a solicitud del DADEP donde requiere información relacionada con  los predios entregados al Hospital Chapinero y a SDS 
-Se envió a los hospitales Centro Oriente, Del Sur, Engativa, Kennedy, Pablo VI Bosa, Suba, Tunal, Usaquen y Vista Hermosa, las directrices establecidas por el DADEP para la presentación de informes de seguimiento administrativo, igualmente se reitera la solicitud del informe a los hospitales que aún no lo han hecho.
Se realizaron acciones para la adquisición y compra de 26 inmuebles requeridos para la construcción del nuevo Hospital de II Nivel de Tunjuelito. Se realizó visita de campo para el reconocimiento del terreno y  se tomaron registros fotográficos. se elaboró informe del desarrollo del proyecto de la compra de predio. Se programaron tres reuniones con los propietarios de los predios distribuyéndolos por grupos de ocho (8) propietarios, estas reuniones se realizaron en la sala de junta del despacho de la SDS. Se asistió a reunión convocada por la Junta Administradora Local de la Localidad de Tunjuelito en coordinación con la Gerencia del hospital en la cual se hizo exposición del avance del desarrollo del proceso de adquisición y compra de los predios.  Se emitio concepto tecnico y juridico para la justificación de la entrega del predio donde funciona la UPA Servita al Hospital Usaquén y se envía al despacho para continuar con el proceso de firma del acta de entrega del predio, Acta requerida por el Hospital para el saneamiento de sus estados contables.Se continúa realizando las acciones necesarias para dar respuesta oportuna a las solicitudes o peticiones de los entes de control u otros actores. Se continúa apoyando en la elaboración de certificaciones de cumplimiento del convenio suscrito entre la SDS y los Hospitales, los cuales están en proceso de liquidación. Se envió presentación a la JAL de Tunjuelito del proceso de compra de los predios requeridos para la construcción del nuevo Hospital de Tunjuelito. Se remitió informe del estado actual de los bienes inmuebles de propiedad y de los que se encuentran bajo la administración de las ESE, SDS y/o FFDS, a la Dirección Financiera en cumplimiento al plan de mejoramiento requerido por la Contraloría Distrital.Se proyectan los respectivos estudios previos para la compra de los predios para el nuevo H. Tunjuelito. Se continúa brindando asesoría y apoyo a los Hospitales en materia de adquisición de bienes inmuebles. Se realizó visita de campo para la verificación de los predios a adquirir para la construcción del Hospital de Tunjuelito II Nivel y se tomaron los respectivos registros los cuales están relacionados en la presentación del proceso en el anexo 10 igualmente se realizó reunión con el hospital para iniciar el proceso de compra de los predios. Se asistió a reuniones en el concejo de Bogotá para tratar tema relacionado con la situación de sanidad que presenta un predio ubicado en la localidad de Kennedy pero dicha situación era de competencia de la Dirección de Salud Pública a la cual se le comunico lo tratado en la reunión. Cabe aclarar que el acta de lareunión no la enviaron como lo prometieron por lo tanto no anexo soporte, sin embargo existe el oficio de la citación a la reunión por parte del concejo de Bogotá.   Se brinda apoyo a la Dirección en la elaboración y revisión de estudios previos de algunos contratista de la misma.</t>
  </si>
  <si>
    <t>Se han generaron veinti nueve (29) planos., se georreferenciaron 25 puntos (proyectos para ejecutar vigencia 2015) y se generó una cobertura geografica (shapefile).
Se continua apoyando el cumplimiento de las obligaciones establecidas en los Convenios de normalización de la tenencia, suscritos con el DADEP.</t>
  </si>
  <si>
    <t xml:space="preserve">El Hospital Usme presenta actualización del proyecto de inversión "Construcción y Dotación  Ciudadela  Salud Mental  para Atención a Niños. Niñas  y Adolescentes   con consumo  de sustancias psicoactivas" con radicado 2015 ER  7229  del 30-01-2015, se encuentra en evaluación por parte de la Secretaria Distrital de Salud, cuenta con concepto favorable por parte de la Dirección de Planeación Sectorial. A la fecha continua en el Area de Análisis y Políticas en proceso de evaluación para posteriomente pasar a la Dirección de Infraestructura para la evaluación técnica del proyecto. </t>
  </si>
  <si>
    <t>El Hospital Fontibón radico el 22-01-2015 proyecto de inversión "Ampliación, Reordenamiento, Acciones de Mitigación  al Impacto  y Dotación del CAMI II de Fontibón", se encuentra en evaluación por parte de la Secretaria Distrital de Salud, cuenta con concepto favorable emitido por la Dirección de Planeación Sectorial, oferta y demanda e infraestructura, el cual se remite a la Dirección de Planeación Sectorial el 16-03-2015 mediante radicado 2015ER7537.
El 30-03-2015 con radicado 2015ER25267 el Hospital Fontibón envia solicitud para elaboración de convenio para la ejecución del proyecto "Ampliación, Reordenamiento, Acciones de Mitigación  al Impacto  y Dotación del CAMI II de Fontibón".</t>
  </si>
  <si>
    <t>El Hospital Simón Bolívar presenta proyecto de inversión "Ampliación, Adecuación y Dotación para la Unidad de Salud Mental de la Clínica de Medicina Física y Rehabilitación Fray Bartolomé de las Casas." con radicado 2015ER16158 del 27-02-2015, se encuentra en evaluación por parte de la Secretaria Distrital de Salud, en el área de Provisión de Servicios de Salud.
El Hospital Simón Bolívar presenta proyecto de inversión "Adecuación de las Redes Técnicas para la Clínica de Medicina Física y Rehabilitación  Fray Bartolomé de las Casas." con radicado 2015ER16159 del 27-02-2015, se encuentra en evaluación por parte de la Secretaria Distrital de Salud, en el área de Provisión de Servicios de Salud.
El Hospital Simón Bolívar presenta proyecto de inversión "Dotación de la Unidad de Salud Mental en la Clinica de Medicina Física y Rehabilitación Fray Bartolomé de las Casas" con radicado 2015ER16150 del 27-02-2015, se encuentra en evaluación por parte de la Secretaria Distrital de Salud, en el área de Provisión de Servicios de Salud.
Se realizo proyecto de acta de liquidación del convenio 907-2006, en el mes de abril se remitira a Subdirección de contratación con todos los soportes para continuar el trámite.</t>
  </si>
  <si>
    <t>Revisiòn del componente de obra y dotaciòn para la liquidaciòn del convenio 907 de 2006, el hospital mediante radicado HSB N° 01115 del 26/03/2015 remite la respuesta a la solicitud realizada por la Dirección de Infraestructura y Tecnología en el sentido de hacer entrega de los planos record y/ manuales de mantenimiento de las obras contratadas en el marco de los convenio 907 de 2006 y 1099 de 2009.</t>
  </si>
  <si>
    <t>Proyecto de liquidaciòn al convenio 907-2006 en un avance del 90%.</t>
  </si>
  <si>
    <t>De acuerdo a lo remitido por el hospital no existen a la fecha soportes alguno de los planos record y/o manuales de mantenimiento.</t>
  </si>
  <si>
    <t>El proyecto de liquidación del convemnio 907-2006 debe tramitarse conjuntamente con la respuesta remitida por la ESE.
Por directriz de la Subsecretaría de Planeación y Gestión Sectorial las observaciones y/o ajustes realizados a los proyectos de inversión deben hacerse conjuntamente con la ESE con el fin de evitar la devolución de los mismos al hospital.</t>
  </si>
  <si>
    <t>El Hospital Kennedy presenta proyecto de inversión "Estudios y diseños para la delimitacion del proyecto de Construcción y Dotación de la unidad Especializada Oncológica" con radicado 2015ER13076 del 18-02-2015, se encuentra en evaluación por parte de la Dirección de Provisión de Servicios.
La dirección de Infraestuctura y Tecnología continua a la espera de recibir el proyecto de inversión y los correspondientes conceptos por parte de de la Dirección de Planeación Sectorial y de la Dirección  de Provisión de Servicios.</t>
  </si>
  <si>
    <t>El Hospital Occidente de Kennedy inscribio en el Plan bienal de Inversiones en Salud 2014-2015 el proyecto "Adecuaciones centro de excelencia especializados en epilepsia y reumatología Hospital Occidente De Kennedy" en el mes de febrero de 2015 el Hospital manifiesta que en el año 2014 culminaron la adecuación del área especializada en Epilepsia, y que esperan realizar las adecuaciones correspondientes al área de Reumatología en el año 2015.
Se solicitó al Hospital Occidente de Kennedy presentar un informe detallado de las obras correspondientes a la adecuación del centro especializado en Epilepsia y Reumatología y al conrte de este informe no ha sido entregado.</t>
  </si>
  <si>
    <t>Se adelantan comites de obra con la participación del Hospital Occidenrte de Kennedy, en el cual se asignan tareas para que el Hospital determine las características técnicas y las modificaciones para la instalación de los equipos de dotación.
El Hospital Kennedy entrego actualización del proyecto "Construcción CAMI Patio Bonito Futuro Hospital el Tintal" con radicado 2015ER12158 del 16-02-2015, se encuentra en evaluación por parte de la Secretaria Distrital de Salud, cuenta con concepto de recomendación de ajustes en el componente metodológico.
Se avanza en un 60% en la ejecución de las obras contratadas con la adición del contrato de obra 0288-2013, representado en cielo rasos, barandas de proteccción, pisos, dilataciones, instalaciones de la caldera.
El 27-03-2015 mediante radicado 2015EE22309 se solicita la Hospital Occidente de Kennedy suministrar la información de definición de equipos médicos a instalar con información técnica como necesidades de redes de servicios como agua, energia o gas, necesidades de espacio o adecuaciones menores como poyos. Definición de la ubicación de áreas de Rx, TAC y ecógrafos suministrando plano y definición de la ubicación de las camillas y de las lámparas cielíticas en las salas de cirugía ubicadas en el segundo piso del Hospital.</t>
  </si>
  <si>
    <t>La adición al contrato 0288-2013 avanza en el 60% de ejecución.</t>
  </si>
  <si>
    <t>Se pusieron en marcha los equipos instalados por el anterior contratista de obra.
Se instaló la caldera.</t>
  </si>
  <si>
    <t>El Hospital Occidente de Kennedy ha presentado demoras en la entrega de especificaciones técnicas para la instalación de equipos, con el fin de que el constructor pueda dejar listos los espacios donde se van a instalar, esto genera retrasos en la ejecución de la obra.</t>
  </si>
  <si>
    <t>El Hospital Santa Clara presenta actualización de proyecto de inversión "Reforzamiento estructural,  Reordenamiento Físico Funcional, Ampliación  Hospital Santa Clara  ESE" con radicado 2015 ER 8759  del 04-02-2015, se encuentra en evaluación por parte de la Secretaria Distrital de Salud, cuenta con concepto de recomendación de ajustes en los componentes metodológico y financiera, se encuentra en evaluación del componente de oferta y demanda.
El Hospital Santa Clara contrató la consultoria para realizar los aváluos de los predios que colindan con el Hospital y que le darian el acceso sobre la AC 1 como requisito para adquisición de los predios para la ampliación del Hospital.</t>
  </si>
  <si>
    <t>No se ha obtenido respuesta por parte de la Curaduria al trámite de subdivision de lote Malaria.
A finales del marzo el Instituto Distrital de Patrimonio Cultural (IDPC) notifico al Hospital Santa Clara que el proceso de intervención de reforzamiento estructural de los edificios patrimoniales requiere nuevos ajustes y nuevos estudios para su aprobación; por los procesos precontractuales y disponibilidad presupuestal para la contratación de estos estudios el Hospital requiere más tiempo para cumplir los nuevos requisitos, por tanto el IDPC toma la decisión de archivar el proceso y recomienda a la ESE radicar una nueva solicitud con los estudios ajustados a sus condiciones.</t>
  </si>
  <si>
    <t>Se contempla asignar recursos para contratar los estudios y diseños para el reordenamiento del CAMI II de Fontibón para que se presten servicios especializados de enfermedades crónicas , se evalua el proyecto de inversión para definir el valor a financiar en la presente vigencia.
El 30-03-2015 con radicado 2015ER25267 el Hospital Fontibón envia solicitud para elaboración de convenio para la ejecución del proyecto "Ampliación, Reordenamiento, Acciones de Mitigación  al Impacto  y Dotación del CAMI II de Fontibón".</t>
  </si>
  <si>
    <t>El Hospital Fontibón radico el 22-01-2015 proyecto de inversión "Ampliación, Reordenamiento, Acciones de Mitigación  al Impacto  y Dotación del CAMI II de Fontibón", se encuentra en evaluación por parte de la Secretaria Distrital de Salud, cuenta con concepto favorable emitido por la Dirección de Planeación Sectorial, oferta y demanda e infraestructura, el cual se remite a la Dirección de Planeación Sectorial el 16-03-2015 mediante radicado 2015ER7537.</t>
  </si>
  <si>
    <r>
      <rPr>
        <b/>
        <sz val="9"/>
        <color indexed="8"/>
        <rFont val="Calibri"/>
        <family val="2"/>
      </rPr>
      <t xml:space="preserve">Adecuación y remodelación de infraestructuras pertenecientes a los puntos de atención de la red adscrita a la Secretaría Distrital de Salud de Bogotá D.C.   [Obras en proceso]
</t>
    </r>
    <r>
      <rPr>
        <sz val="9"/>
        <color indexed="8"/>
        <rFont val="Calibri"/>
        <family val="2"/>
      </rPr>
      <t xml:space="preserve">
</t>
    </r>
    <r>
      <rPr>
        <b/>
        <sz val="9"/>
        <color indexed="8"/>
        <rFont val="Calibri"/>
        <family val="2"/>
      </rPr>
      <t xml:space="preserve">Adecuación del área de urgencias del Hospital Bosa II nivel E.S.E.
</t>
    </r>
    <r>
      <rPr>
        <sz val="9"/>
        <color indexed="8"/>
        <rFont val="Calibri"/>
        <family val="2"/>
      </rPr>
      <t xml:space="preserve">
El hospital Bosa presenta actualización del proyecto de inversión "Adecuación del Área de Urgencias del Hospital Bosa II Nivel ESE" con radicado 2015 ER 4164 del 20-01-2015, cuenta con concepto favorable por parte de la Dirección de Planeación sectorial y la Dirección de Provisión de Servicios.
El 06 de marzo de 2015, se realizan observaciones por parte del Arquitecto Juan Miguel Ojeda en mesa de trabajo a los diseños presentados. La Ese se compromete a entregar los ajustes el 10 de Marzo de 2015.
El 10 de marzo de 2015, se realizan nuevamente observaciones por parte del Arquitecto Juan Miguel Ojeda en mesa de trabajo a los diseños presentados. La Ese se compromete a entregar los ajustes el 18 de Marzo de 2015.
El 18 de Marzo de 2015,  la ESE manifiesta que ya no realizarán intervención en el segundo piso por lo tanto modificarán los estudios y diseños presentados.
El 25 de marzo de 2015, la ESE envía mediante correo electrónico los nuevos diseños.
El 31 de marzo de 2015, la SDS envía concepto técnico con observaciones a la ESE.
</t>
    </r>
    <r>
      <rPr>
        <b/>
        <sz val="9"/>
        <color indexed="8"/>
        <rFont val="Calibri"/>
        <family val="2"/>
      </rPr>
      <t xml:space="preserve">Construcción del sistema de alarmas, detección, control y extinción de incendios, Hospital El Tunal III Nivel de Atencion ESE
</t>
    </r>
    <r>
      <rPr>
        <sz val="9"/>
        <color indexed="8"/>
        <rFont val="Calibri"/>
        <family val="2"/>
      </rPr>
      <t xml:space="preserve">
El Hospital el Tunal presenta actualización del proyecto de inversión "Construcción de alarmas, detección, control y extinción de incendios Hospital el Tunal III Nivel de atención" el 18-02-2015 con radicado 2015ER13096, se encuentra en evaluación por parte de la Secretaria Distrital de Salud.
Se adelanta proyección de estudios previos para el convenio a suscribir con el Hospital El Tunal para el desarrollo de las Fases II y III de la red contra incendios.
El 25-03-2015 mediante radicado 2015EE21557 se remite al Hospital El Tunal el procedimiento para la transferencia de saldos no ejecutados y rendimientos financieros del convenio 2619-2012 para que se pueda continuar con el proceso de liquidación del mismo.
</t>
    </r>
    <r>
      <rPr>
        <b/>
        <sz val="9"/>
        <color indexed="8"/>
        <rFont val="Calibri"/>
        <family val="2"/>
      </rPr>
      <t xml:space="preserve">Reordenamiento, ampliación, acciones de mitigación al impacto y dotación de la sede calle 80 del Hospital de Engativa
</t>
    </r>
    <r>
      <rPr>
        <sz val="9"/>
        <color indexed="8"/>
        <rFont val="Calibri"/>
        <family val="2"/>
      </rPr>
      <t xml:space="preserve">
El 20-03-2015 el Hospital Engativa presenta proyecto de inversión "Ampliación, Reordenamiento, Reforzamiento Estructural y Plan de Contingencia ESE Engativá Localidad 10 Engativá" con radicado 2015ER23210, se requirió ajustes por parte de la secretaria al Hospital.
</t>
    </r>
    <r>
      <rPr>
        <b/>
        <sz val="9"/>
        <color indexed="8"/>
        <rFont val="Calibri"/>
        <family val="2"/>
      </rPr>
      <t xml:space="preserve">Adecuación y dotación del servicio de urgencias en el hospital La Victoria ESE III Nivel
</t>
    </r>
    <r>
      <rPr>
        <sz val="9"/>
        <color indexed="8"/>
        <rFont val="Calibri"/>
        <family val="2"/>
      </rPr>
      <t xml:space="preserve">
El 18-03-2015 el Hospital entrega proyecto de inversión "Adecuación y Dotación Servicio de Urgencias Hospital La Victoria ESE III Nivel "con radicado 2015ER22316, se encuentra en evaluación por parte de la Secretaria Distrital de Salud.
</t>
    </r>
    <r>
      <rPr>
        <b/>
        <sz val="9"/>
        <color indexed="8"/>
        <rFont val="Calibri"/>
        <family val="2"/>
      </rPr>
      <t xml:space="preserve">Reposición de la infraestructura del hospital Meissen (asistencial y administrativa) y dotación de la nueva infraestructura
</t>
    </r>
    <r>
      <rPr>
        <sz val="9"/>
        <color indexed="8"/>
        <rFont val="Calibri"/>
        <family val="2"/>
      </rPr>
      <t xml:space="preserve">
Continua el proceso de formulación de estudios previos para contratar la consultoría para la elaboración de estudios y diseños del sistema de aire acondicionado y ventilación mecánica, sistema eléctrico y gases medicinales, para la terminación del nuevo edificio del Hospital Meissen II nivel E.S.E.
</t>
    </r>
    <r>
      <rPr>
        <b/>
        <sz val="9"/>
        <color indexed="8"/>
        <rFont val="Calibri"/>
        <family val="2"/>
      </rPr>
      <t xml:space="preserve">Adecuación del servicio de urgencias - hospital San Blas II Nivel ESE
</t>
    </r>
    <r>
      <rPr>
        <sz val="9"/>
        <color indexed="8"/>
        <rFont val="Calibri"/>
        <family val="2"/>
      </rPr>
      <t xml:space="preserve">
El Hospital San Blas presenta proyecto de inversión "Adecuación Servicio de Urgencias Hospital San Blas II Nivel ESE" con radicado 2015ER17475 del 04-03-2015, el proyecto se encuentra pendiente de ajustes por parte del Hospital.
</t>
    </r>
    <r>
      <rPr>
        <b/>
        <sz val="9"/>
        <color indexed="8"/>
        <rFont val="Calibri"/>
        <family val="2"/>
      </rPr>
      <t xml:space="preserve">Reordenamiento, compra y reposición del equipo biomédico del hospital de suba II nivel
</t>
    </r>
    <r>
      <rPr>
        <sz val="9"/>
        <color indexed="8"/>
        <rFont val="Calibri"/>
        <family val="2"/>
      </rPr>
      <t xml:space="preserve">
El Hospital Suba entrega proyecto de inversión "Reordenamiento Compra y Reposición del Equipo Biomédico del Hospital de Suba II Nivel" con radicado 2015ER25362 del 30-03-2015, se encuentra en evaluación por parte de la Secretaria Distrital de Salud.
</t>
    </r>
    <r>
      <rPr>
        <b/>
        <sz val="9"/>
        <color indexed="8"/>
        <rFont val="Calibri"/>
        <family val="2"/>
      </rPr>
      <t xml:space="preserve">Construcción del sistema de alarma, detección y extinción de incendios de las sedes del hospital Tunjuelito II nivel ESE
</t>
    </r>
    <r>
      <rPr>
        <sz val="9"/>
        <color indexed="8"/>
        <rFont val="Calibri"/>
        <family val="2"/>
      </rPr>
      <t xml:space="preserve">
El Hospital Tunjuelito presenta proyecto de inversión "Construcción de un sistemas de Alarma, Detección y Extinción de Incendios de las Sedes del Hospital Tunjuelito II Nivel ESE" con radicado 2015 ER 16130 del 27-02-2015, cuenta con concepto favorable en los componentes metodológico, de oferta y demanda, se encuentra en evaluación del componente de Infraestructura.
</t>
    </r>
    <r>
      <rPr>
        <b/>
        <sz val="9"/>
        <color indexed="8"/>
        <rFont val="Calibri"/>
        <family val="2"/>
      </rPr>
      <t xml:space="preserve">Adecuación de la unidad de cuidados neonatales en la Unidad Materno Infantil El Carmen - Hospital Tunjuelito
</t>
    </r>
    <r>
      <rPr>
        <sz val="9"/>
        <color indexed="8"/>
        <rFont val="Calibri"/>
        <family val="2"/>
      </rPr>
      <t xml:space="preserve">
El Hospital Tunjuelito presenta proyecto de inversión "Adecuación de la Unidad de Cuidados Neonatales en la Unidad Materno Infantil el Carmen - Hospital Tunjuelito" con radicado 2015 ER  16127 del 27-02-2015, cuenta con concepto favorable en los componentes metodológico, de oferta y demanda, se encuentra en evaluación del componente de Infraestructura.
Avance en la ejecución de obras de reordenamiento y ampliación de servicio de pediatría: 60%.
</t>
    </r>
    <r>
      <rPr>
        <b/>
        <sz val="9"/>
        <color indexed="8"/>
        <rFont val="Calibri"/>
        <family val="2"/>
      </rPr>
      <t xml:space="preserve">Adecuación y dotación de sedes hospitalarias y servicios de urgencias de los Hospitales del Distrito
</t>
    </r>
    <r>
      <rPr>
        <sz val="9"/>
        <color indexed="8"/>
        <rFont val="Calibri"/>
        <family val="2"/>
      </rPr>
      <t xml:space="preserve">
El Hospital El Tunal mediante radicado 2015ER11496 del 13-02-2015 presenta proyecto de inversión "Dotacion y fortalecimiento del servicio de urgencias y servicios especializados del hospital el Tunal III nivel ESE", se encuentra en evaluación por parte de la Secretaria Distrital de Salud.
El Hospital Usme mediante radicado 2015 ER 23158 del 20-03-2015 presenta proyecto de inversión "Adquisición de Dotación para el Mejoramiento del Servicio de  Urgencias  del Hospital de Usme", se encuentra en evaluación por parte de la Secretaria Distrital de Salud.</t>
    </r>
  </si>
  <si>
    <r>
      <rPr>
        <b/>
        <sz val="9"/>
        <color indexed="8"/>
        <rFont val="Calibri"/>
        <family val="2"/>
      </rPr>
      <t xml:space="preserve">Adecuación y remodelación   de infraestructuras pertenecientes a los puntos de atención de la red adscrita a la Secretaría Distrital de Salud de Bogotá D.C.   [Obras culminadas]
Fortalecimiento de la oferta de servicios de salud para la atención materno perinatal en el Instituto Materno Infantil
</t>
    </r>
    <r>
      <rPr>
        <sz val="9"/>
        <color indexed="8"/>
        <rFont val="Calibri"/>
        <family val="2"/>
      </rPr>
      <t xml:space="preserve">
El 17-03-2015 se realiza visita a las Instalaciones del Instituto Materno infantil con la participación del Ministerio de Cultura, Instituto Distrital de Patrimonio Cultural (IDPC), Secretaria Distrital de Salud, consultores de diseño e interventoría.
El Hospital La Victoria entrega actualización del proyecto de inversión "Fortalecimiento de la oferta de Servicios de salud, para la atención materna perinatal en el instituto materno infantil Bogotá" con radicado 2015 ER 22321 del 18-03-2015, se encuentra en evaluación por parte de la Secretaria Distrital de Salud.
</t>
    </r>
    <r>
      <rPr>
        <b/>
        <sz val="9"/>
        <color indexed="8"/>
        <rFont val="Calibri"/>
        <family val="2"/>
      </rPr>
      <t xml:space="preserve">Sede administrativa Hospital Del Sur - Asdingo
</t>
    </r>
    <r>
      <rPr>
        <sz val="9"/>
        <color indexed="8"/>
        <rFont val="Calibri"/>
        <family val="2"/>
      </rPr>
      <t xml:space="preserve">
El 23-01-2015 y 25-02-2015 mediante radicados 2015EE5122 y 2015EE14129 respectivamente, se solicitó al Hospital Del Sur la actualización del proyecto de inversión a la vigencia 2015.
El 27 de febrero de 2015 el Hospital Del Sur presenta actualización del proyecto de inversión "Dotación Mobiliario Sede Administrativa Hospital Del Sur Asdingo" con radicado 2015 ER  15953 para la adquisición de mobiliario administrativo, se emite concepto con recomendación de ajustes por parte de la Dirección de Planeación Sectorial. Se analiza el proyecto de inversión por parte del equipo técnico de la Dirección de Infraestructura y Tecnología y se solicita al Hospital Del Sur presentar cotizaciones para conocer los precios del mobiliario a adquirir.
</t>
    </r>
    <r>
      <rPr>
        <b/>
        <sz val="9"/>
        <color indexed="8"/>
        <rFont val="Calibri"/>
        <family val="2"/>
      </rPr>
      <t xml:space="preserve">Remodelación, ampliación y dotación del servicio de urgencias del Hospital Simón Bolívar
</t>
    </r>
    <r>
      <rPr>
        <sz val="9"/>
        <color indexed="8"/>
        <rFont val="Calibri"/>
        <family val="2"/>
      </rPr>
      <t xml:space="preserve">
Se suscribió el contrato de obra Nº 1814-14 con la firma VIACIMCO S.A.S por valor de $511´579,480, para realizar las obras de adecuación del área de urgencia del Hospital Simón Bolivar y el contrato Nº 1815-2014 con el Ing. Edgar Rodriguez para la realización de la interventoría a las obras, se adelanta la ejecución de la obra con un avance del 45%.
</t>
    </r>
    <r>
      <rPr>
        <b/>
        <sz val="9"/>
        <color indexed="8"/>
        <rFont val="Calibri"/>
        <family val="2"/>
      </rPr>
      <t xml:space="preserve">Adecuación y dotación de la central de esterilización del Hospital Simón Bolívar
</t>
    </r>
    <r>
      <rPr>
        <sz val="9"/>
        <color indexed="8"/>
        <rFont val="Calibri"/>
        <family val="2"/>
      </rPr>
      <t xml:space="preserve">
Se suscribió el contrato de obra Nº 1724 de 2014, por valor de $40,156,480 para realizar el plan de contingencia para el proyecto de esterilización del Hospital Simón Bolivar. Se suscribió el contrato de obra Nº 1669-2014 por valor de $ 435,314,968 para realizar la adecuación y modernización de la Central de Esterilización del Hospital Simón Bolivar.  Se suscribió el Contrato Nº 1670-2014 por valor de $ 32,205,000 para realizar la interventoría al contrato de obra.
Se realiza visita técnica de verificación a la Central de Esterilización del Hospital Simón Bolívar el día 13 de marzo de 2015.
Terminación del contrato de obra de la Central de Esterilización el día 14/03/2015, con observaciones por parte de la supervisión a cargo de la ESE, que el contratista se compromete a subsanar sin reclamar mayor permanencia.
</t>
    </r>
    <r>
      <rPr>
        <b/>
        <sz val="9"/>
        <color indexed="8"/>
        <rFont val="Calibri"/>
        <family val="2"/>
      </rPr>
      <t xml:space="preserve">Adecuación para el mejoramiento de la infraestructura de Usaquén, CAMI Verbenal, Orquídeas, Codito, San Cristobal.
</t>
    </r>
    <r>
      <rPr>
        <sz val="9"/>
        <color indexed="8"/>
        <rFont val="Calibri"/>
        <family val="2"/>
      </rPr>
      <t xml:space="preserve">
El Hospital Usaquén presenta actualización del proyecto de inversión "Adecuación para el mejoramiento de la infraestructura de Usaquén, CAMI Verbenal, Orquídeas, Codito, San Cristobal." con radicado 2015ER16133 del 27-02-2015, se encuentra en ajustes por parte del Hospital Usaquén.</t>
    </r>
  </si>
  <si>
    <r>
      <rPr>
        <b/>
        <sz val="9"/>
        <color indexed="8"/>
        <rFont val="Calibri"/>
        <family val="2"/>
      </rPr>
      <t xml:space="preserve">Dotación de tecnología biomédica   pertenecientes a    los puntos de atención de la red adscrita a la Secretaría Distrital de Salud de Bogotá D.C.  
Dotación biomédica para la contingencia de urgencias de las ESES del distrito capital.
</t>
    </r>
    <r>
      <rPr>
        <sz val="9"/>
        <color indexed="8"/>
        <rFont val="Calibri"/>
        <family val="2"/>
      </rPr>
      <t xml:space="preserve">
No se presentan avances en el periodo, la etapa a seguir es de liquidación de contrato 1510-2013.
</t>
    </r>
    <r>
      <rPr>
        <b/>
        <sz val="9"/>
        <color indexed="8"/>
        <rFont val="Calibri"/>
        <family val="2"/>
      </rPr>
      <t xml:space="preserve">Reposición de tecnología biomédica para el hospital Bosa II nivel E.S.E.
</t>
    </r>
    <r>
      <rPr>
        <sz val="9"/>
        <color indexed="8"/>
        <rFont val="Calibri"/>
        <family val="2"/>
      </rPr>
      <t xml:space="preserve">
El día 05 de marzo de 2015 se realiza reunión para seguimiento del convenio 2552 de 2012,  se manifiesta por parte de la ESE que el proveedor suministrara transformador de tensión para cumplir con las características de acuerdo al equipo de rayos X, se encuentra en proceso la instalación del esterilizador de acuerdo a las recomendaciones del contratista.
</t>
    </r>
    <r>
      <rPr>
        <b/>
        <sz val="9"/>
        <color indexed="8"/>
        <rFont val="Calibri"/>
        <family val="2"/>
      </rPr>
      <t xml:space="preserve">Dotación servicio farmacéutico Del Hospital Bosa II Nivel ESE
</t>
    </r>
    <r>
      <rPr>
        <sz val="9"/>
        <color indexed="8"/>
        <rFont val="Calibri"/>
        <family val="2"/>
      </rPr>
      <t xml:space="preserve">
Se solicita al Hospital Bosa adelantar los términos de referencia para la adquisición de los equipos del servicio de farmacia.
</t>
    </r>
    <r>
      <rPr>
        <b/>
        <sz val="9"/>
        <color indexed="8"/>
        <rFont val="Calibri"/>
        <family val="2"/>
      </rPr>
      <t xml:space="preserve">Adquisición de dotación para reposición servicios de obstetricia y de imágenes diagnosticas de mediana complejidad. Hospital Bosa
</t>
    </r>
    <r>
      <rPr>
        <sz val="9"/>
        <color indexed="8"/>
        <rFont val="Calibri"/>
        <family val="2"/>
      </rPr>
      <t xml:space="preserve">
Se han realizado reuniones por parte de la Dirección de Planeacion Sectorial con los Hospitales para definir criterios de presentación y ajustes al proyecto de inversión, para equipos de Control Especial de la Oferta. Se encuentra en proceso el estudio de mercado para definir el valor total del proyecto de inversión.
</t>
    </r>
    <r>
      <rPr>
        <b/>
        <sz val="9"/>
        <color indexed="8"/>
        <rFont val="Calibri"/>
        <family val="2"/>
      </rPr>
      <t xml:space="preserve">Dotación de la unidad de medicina transfusional en el hospital Centro Oriente ESE II Nivel de Atención Sede Jorge Eliecer Gaitán
</t>
    </r>
    <r>
      <rPr>
        <sz val="9"/>
        <color indexed="8"/>
        <rFont val="Calibri"/>
        <family val="2"/>
      </rPr>
      <t xml:space="preserve">
El 13-03-2015 con radicado 2015ER21069 se recibe proyecto denominado "Dotación Unidad Transfusional  para la Sede Jorge Eliecer  Gaitan  Hospital Centro Oriente  II Nivel", se consolida concepto técnico favorable al componente metodológico y se remite a Provisión de Servicios de Salud para evaluación técnica el día 17 de marzo, con número de radicado 2015IE7683, el 20-03-15 se remite concepto Favorable desde el componente de oferta y demanda a la Dirección de Infraestructura y Tecnología con radicado 2015IE8751 del 24-03-15, se encuentra en evaluación del componente de dotación.
</t>
    </r>
    <r>
      <rPr>
        <b/>
        <sz val="9"/>
        <color indexed="8"/>
        <rFont val="Calibri"/>
        <family val="2"/>
      </rPr>
      <t xml:space="preserve">Adquisición de equipos para reposición de servicios de cirugía ortopédica y uci pediátrica. Hospital Centro Oriente.
</t>
    </r>
    <r>
      <rPr>
        <sz val="9"/>
        <color indexed="8"/>
        <rFont val="Calibri"/>
        <family val="2"/>
      </rPr>
      <t xml:space="preserve">
El 18-03-2015 con radicado 2015ER22303 el Hospital Centro Oriente entrega proyecto de inversión "Adquisición de Equipos para la Reposición de cirugía Ortopédica y UCI Pediátrica", se encuentra en evaluación por parte de la Secretaria Distrital de Salud.
</t>
    </r>
    <r>
      <rPr>
        <b/>
        <sz val="9"/>
        <color indexed="8"/>
        <rFont val="Calibri"/>
        <family val="2"/>
      </rPr>
      <t xml:space="preserve">Sede administrativa Hospital Del Sur - Asdincgo
</t>
    </r>
    <r>
      <rPr>
        <sz val="9"/>
        <color indexed="8"/>
        <rFont val="Calibri"/>
        <family val="2"/>
      </rPr>
      <t xml:space="preserve">
El 27 de febrero de 2015 el Hospital Del Sur presenta actualización del proyecto de inversión "Dotación Mobiliario Sede Administrativa Hospital Del Sur Asdincgo" con radicado 2015 ER  15953 para la adquisición de mobiliario administrativo, se emite concepto con recomendación de ajustes por parte de la Dirección de Planeación Sectorial, se analiza el proyecto de inversión presentaron por parte del equipo técnico de la Dirección de Infraestructura y Tecnología y se solicita a la ESE Sur presentar cotizaciones para conocer los precios del mobiliario a adquirir.
</t>
    </r>
    <r>
      <rPr>
        <b/>
        <sz val="9"/>
        <color indexed="8"/>
        <rFont val="Calibri"/>
        <family val="2"/>
      </rPr>
      <t xml:space="preserve">Adquisición de dotación hospitalaria para el cumplimiento de condiciones de habilitación del servicio de hospitalización  del hospital el Tunal III nivel ESE
</t>
    </r>
    <r>
      <rPr>
        <sz val="9"/>
        <color indexed="8"/>
        <rFont val="Calibri"/>
        <family val="2"/>
      </rPr>
      <t xml:space="preserve">
El Hospital el Tunal presenta actualización del proyecto de inversión "Adquisición de dotación hospitalaria para el cumplimiento de condiciones de habilitación del servicio de hospitalización del hospital el tunal III nivel ESE" el 23-02-2015 con radicado 2015ER14029, cuenta con concepto favorable en los componentes metodológico, de oferta y demanda, se encuentra en evaluación del componente de dotación a partir del 13-03-2015.
El 30-03-2015 el Hospital realiza ajuste al estudio de mercado aumentando la Tasa Representativa del Mercado por ser equipos de importación, así mismo realizan ajuste a la metodología.
</t>
    </r>
    <r>
      <rPr>
        <b/>
        <sz val="9"/>
        <color indexed="8"/>
        <rFont val="Calibri"/>
        <family val="2"/>
      </rPr>
      <t xml:space="preserve">Adquisición de dotación para reposición de equipos de servicios de control especial: imagenología, alta complejidad obstétrica, uci neonatos, uci pediátrica, uci adultos, cirugía ortopédica y neurológica. Hospital El Tunal
</t>
    </r>
    <r>
      <rPr>
        <sz val="9"/>
        <color indexed="8"/>
        <rFont val="Calibri"/>
        <family val="2"/>
      </rPr>
      <t xml:space="preserve">
El Hospital el Tunal entrega actualización del proyecto de inversión "Adquisición de dotación para reposición de equipos de servicios de control especial: Imagenología alta complejidad obstetricia, UCI neonatos. UCI Pediátrica, UCI adultos, cirugía ortopédica y neurología" el 20-02-2015 con radicado 2015ER13618, cuenta con concepto favorable en los componentes metodológico, de oferta y demanda, se encuentra en evaluación del componente de dotación a partir del 25-03-2015.
El 30-03-2015 el Hospital realiza ajuste al estudio de mercado aumentando la Tasa Representativa del Mercado por ser equipos de importación, así mismo realizan ajuste a la metodología.
</t>
    </r>
    <r>
      <rPr>
        <b/>
        <sz val="9"/>
        <color indexed="8"/>
        <rFont val="Calibri"/>
        <family val="2"/>
      </rPr>
      <t xml:space="preserve">Fortalecimiento de los servicios de cuidado crítico y cirugía compleja
</t>
    </r>
    <r>
      <rPr>
        <sz val="9"/>
        <color indexed="8"/>
        <rFont val="Calibri"/>
        <family val="2"/>
      </rPr>
      <t xml:space="preserve">
El Hospital el Tunal entrega actualización del proyecto de inversión "Fortalecimiento de los servicios de cuidado crítico y cirugía compleja" el 13-02-2015 con radicado 2015ER11774, se encuentra en evaluación por parte de la Secretaria Distrital de Salud. Cuenta con concepto favorable en los componentes metodológico, de oferta y demanda, se encuentra en evaluación del componente de dotación a partir del 13-03-2015.
El 30-03-2015 el Hospital realiza ajuste al estudio de mercado aumentando la Tasa Representativa del Mercado por ser equipos de importación, así mismo realizan ajuste a la metodología.
El 04, 05 y 09 de marzo se realizó reunión con el Hospital el Tunal para verificar y actualizar especificaciones técnicas de los equipos e instrumental que hacen parte del proyecto.
</t>
    </r>
    <r>
      <rPr>
        <b/>
        <sz val="9"/>
        <color indexed="8"/>
        <rFont val="Calibri"/>
        <family val="2"/>
      </rPr>
      <t xml:space="preserve">Dotación tecnológica para los servicios de mediana y alta complejidad del Hospital Engativá II Nivel ESE en el marco del Sistema Obligatorio de Garantía De Calidad
</t>
    </r>
    <r>
      <rPr>
        <sz val="9"/>
        <color indexed="8"/>
        <rFont val="Calibri"/>
        <family val="2"/>
      </rPr>
      <t xml:space="preserve">
Se elaboró informe de visita de verificación de equipos.
El Hospital Engativa entrega actualización del proyecto de inversión "Dotación Tecnológica para los Servicios de Mediana y Alta Complejidad del Hospital Engativá II Nivel ESE en el Marco del SOGC Fase 2" el 27-02-2015 mediante radicado 2015ER16088, se devuelve al Hospital el 03-03-2015 por cuanto, su nombre no corresponde al registrado y aprobado en el Plan Bienal de Inversiones en Salud PBIS 2014-2015.
</t>
    </r>
    <r>
      <rPr>
        <b/>
        <sz val="9"/>
        <color indexed="8"/>
        <rFont val="Calibri"/>
        <family val="2"/>
      </rPr>
      <t xml:space="preserve">Terminación de la infraestructura física y dotación del servicio de hospitalización del Cami Emaús
</t>
    </r>
    <r>
      <rPr>
        <sz val="9"/>
        <color indexed="8"/>
        <rFont val="Calibri"/>
        <family val="2"/>
      </rPr>
      <t xml:space="preserve">
El 13-02-2015 se realiza visita de verificación de la dotación adquirida mediante convenio 2582-2012, se elaboró informe de visita de verificación de equipos adquiridos mediante convenio 2582-2012.
Adquisición de tecnología biomédica para el fortalecimiento de la atención en el servicio de ginecobstetricia del Hospital Fontibón ESE
No se presentan avances en el periodo. El proceso que continua es la liquidación del convenio 2109-2012.
</t>
    </r>
    <r>
      <rPr>
        <b/>
        <sz val="9"/>
        <color indexed="8"/>
        <rFont val="Calibri"/>
        <family val="2"/>
      </rPr>
      <t xml:space="preserve">Dotación hospitalaria para los servicios de cirugía y urgencias del Hospital Fontibon ESE 
</t>
    </r>
    <r>
      <rPr>
        <sz val="9"/>
        <color indexed="8"/>
        <rFont val="Calibri"/>
        <family val="2"/>
      </rPr>
      <t xml:space="preserve">
Se solicita al Hospital Fontibón adelantar los términos de referencia para la adquisición de los equipos de los servicios de Cirugía y Urgencias.
</t>
    </r>
    <r>
      <rPr>
        <b/>
        <sz val="9"/>
        <color indexed="8"/>
        <rFont val="Calibri"/>
        <family val="2"/>
      </rPr>
      <t xml:space="preserve">Adquisición prioritaria de equipos biomédicos del hospital La Victoria III Nivel E.S.E Bogotá D.C., localidad cuarta
</t>
    </r>
    <r>
      <rPr>
        <sz val="9"/>
        <color indexed="8"/>
        <rFont val="Calibri"/>
        <family val="2"/>
      </rPr>
      <t xml:space="preserve">
El 06-03-2015 mediante radicado 2015ER18362 el Hospital La Victoria presenta actualización del proyecto de inversión "Adquisición Prioritaria de Equipos Biomédicos del Hospital La Victoria III Nivel ESE ", cuenta con concepto favorable en los componentes metodológico, recomendación de ajustes en el componente de oferta y demanda.
El Hospital presenta nuevamente proyecto de inversión con radicado 2015ER22318 del 18-03-2015. Se encuentra en evaluación por parte de la Secretaria Distrital de Salud.
El día 17 de marzo de 2015 se realiza reunión para seguimiento del convenio 1335 de 2014, se recibe cronograma de ejecución. La ESE se encuentra adelantando los términos de referencia para el proceso de adquisición, los cuales han sido ajustados en el componente técnico y jurídico.
El 30-03-2015 con radicado 2015EE23110 se solicita al Hospital La Victoria se revise y ajuste el cronograma de ejecución del convenio 1335-2014 y se realice mayor detalle para el desarrollo de actividades contempladas en la etapa contractual y post contractual a fin de determinar el tiempo requerido desde el inicio del proceso de adquisición hasta la puesta en funcionamiento de todos los equipos.
</t>
    </r>
    <r>
      <rPr>
        <b/>
        <sz val="9"/>
        <color indexed="8"/>
        <rFont val="Calibri"/>
        <family val="2"/>
      </rPr>
      <t xml:space="preserve">Fortalecimiento de la prestación de servicios de salud en el hospital la victoria
</t>
    </r>
    <r>
      <rPr>
        <sz val="9"/>
        <color indexed="8"/>
        <rFont val="Calibri"/>
        <family val="2"/>
      </rPr>
      <t xml:space="preserve">
El día 17 de marzo de 2015 se realiza reunión para seguimiento del convenio 2569 de 2012. Se desmonta el equipo de Rayos X que se instalado y se procede al montaje del equipo nuevo a partir del 19 de marzo de 2015. Con el fin de adelantar los trámites correspondientes a la liquidación del convenio se solicita presentar el informe final así como los soportes de liquidación de contratos uy estado de cuenta del convenio. 
El 18-03-2015 el Hospital La Victoria entrega actualización del proyecto de inversión "Fortalecimiento de la Prestación de los servicios de salud en el Hospital La Victoria", se encuentra en evaluación por parte de la Secretaria Distrital de Salud.
</t>
    </r>
    <r>
      <rPr>
        <b/>
        <sz val="9"/>
        <color indexed="8"/>
        <rFont val="Calibri"/>
        <family val="2"/>
      </rPr>
      <t xml:space="preserve">Adquisición de la dotación de control especial de la oferta para reposición de los equipos en los servicios de cuidados intermedios e intensivos, imágenes diagnosticas de alta complejidad y cirugía de ortopedia en el Hospital La Victoria Ese III Nivel
</t>
    </r>
    <r>
      <rPr>
        <sz val="9"/>
        <color indexed="8"/>
        <rFont val="Calibri"/>
        <family val="2"/>
      </rPr>
      <t xml:space="preserve">
Se han realizado reuniones por parte de la Dirección de Planeacion Sectorial con los Hospitales para definir criterios de presentación y ajustes al proyecto de inversión, para equipos de Control Especial de la Oferta. Se encuentra en proceso el estudio de marcado para definir el valor total del proyecto de inversión.
</t>
    </r>
    <r>
      <rPr>
        <b/>
        <sz val="9"/>
        <color indexed="8"/>
        <rFont val="Calibri"/>
        <family val="2"/>
      </rPr>
      <t xml:space="preserve">Adquisición y reposición de equipos biomédicos hospital Meissen II nivel E.S.E.
</t>
    </r>
    <r>
      <rPr>
        <sz val="9"/>
        <color indexed="8"/>
        <rFont val="Calibri"/>
        <family val="2"/>
      </rPr>
      <t xml:space="preserve">
No se presentan avances en el periodo. El paso a seguir es la liquidación del convenio 2586-2012.
</t>
    </r>
    <r>
      <rPr>
        <b/>
        <sz val="9"/>
        <color indexed="8"/>
        <rFont val="Calibri"/>
        <family val="2"/>
      </rPr>
      <t xml:space="preserve">Reforzamiento y ampliación del Hospital Occidente De Kennedy III Nivel de Atención (Dotación)
</t>
    </r>
    <r>
      <rPr>
        <sz val="9"/>
        <color indexed="8"/>
        <rFont val="Calibri"/>
        <family val="2"/>
      </rPr>
      <t xml:space="preserve">
El Hospital Kennedy presenta proyecto de inversión "Reforzamiento y Ampliación del Hospital Occidente de Kennedy III Nivel de atención" con radicado 2015ER13077 del 18-02-2015, cuenta con concepto favorable en los componentes metodológico y de oferta y demanda, se encuentra en evaluación componente de infraestructura y dotación.
</t>
    </r>
    <r>
      <rPr>
        <b/>
        <sz val="9"/>
        <color indexed="8"/>
        <rFont val="Calibri"/>
        <family val="2"/>
      </rPr>
      <t xml:space="preserve">Adquisición de equipos y elementos de dotación general para las instalaciones del Hospital Occidente de Kennedy
</t>
    </r>
    <r>
      <rPr>
        <sz val="9"/>
        <color indexed="8"/>
        <rFont val="Calibri"/>
        <family val="2"/>
      </rPr>
      <t xml:space="preserve">
No se presentan avances en el periodo. El Hospital Occidente de Kennedy no ha entregado la documentación necesaria para liquidar el convenio 2523-2012, aun cuando se requirió por segunda vez el 03-02-2015 mediante radicado 2015EE7624.
</t>
    </r>
    <r>
      <rPr>
        <b/>
        <sz val="9"/>
        <color indexed="8"/>
        <rFont val="Calibri"/>
        <family val="2"/>
      </rPr>
      <t xml:space="preserve">Adquisición de equipos y elementos de dotación general para las instalaciones del hospital Occidente de Kennedy 2013 - 2016
</t>
    </r>
    <r>
      <rPr>
        <sz val="9"/>
        <color indexed="8"/>
        <rFont val="Calibri"/>
        <family val="2"/>
      </rPr>
      <t xml:space="preserve">
El Hospital Kennedy presentan actualización del proyecto de inversión "Adquisición de equipos y elementos de dotación general para las instalaciones del Hospital Occidente de Kennedy 2013 -2016" con radicado 2015ER14391 del 23-02-2015, cuenta con concepto favorable en el componente metodológico.
El Hospital contrato al proveedor AMAREY NOVA Medics para adquisición de dotacion de equipos para la Unidad de Cuidados Intensivos por $2.355.606.863, así mismo con el fin de apoyar la cofinanciación del proyecto el Ministerio De Salud y Protección Social asigno $1.500.000.000 mediante Resolución 4901 de 2013 "Por la cual se efectúa una asignación del presupuesto Fosyga, subcuenta ECAT proyecto "Mejoramiento de la Red de Urgencias y Atención de enfermedades catastróficas y accidentes de tránsito - Subcuenta ECAT-FOSYGA" , y el Hospital Occidente de Kennedy aporta recursos propios por $ recursos propios por $2.355.606.863.
</t>
    </r>
    <r>
      <rPr>
        <b/>
        <sz val="9"/>
        <color indexed="8"/>
        <rFont val="Calibri"/>
        <family val="2"/>
      </rPr>
      <t xml:space="preserve">Adquisición de dotación para reposición servicios de imágenes diagnósticas y obstetricia, unidades de cuidados intensivos e intermedios neonatal, pediátrico y adulto, nefrología, oncología, cirugías ortopédica y neurológica. Hospital Occidente de Kennedy.
</t>
    </r>
    <r>
      <rPr>
        <sz val="9"/>
        <color indexed="8"/>
        <rFont val="Calibri"/>
        <family val="2"/>
      </rPr>
      <t xml:space="preserve">
El Hospital Kennedy presenta actualización del proyecto de inversión "Adquisición de dotación para reposición servicio imágenes diagnósticas y obstetricia, unidades de cuidados intensivos e intermedios neonatal, pediátrico y adulto, nefrología, oncología, cirugía: Ortopédica y Neurológica" con radicado 2015ER13893 del 20-02-2015, cuenta con concepto favorable en el componente de oferta y demanda y recomendación de ajustes en el componente metodológico.
</t>
    </r>
    <r>
      <rPr>
        <b/>
        <sz val="9"/>
        <color indexed="8"/>
        <rFont val="Calibri"/>
        <family val="2"/>
      </rPr>
      <t xml:space="preserve">Reubicación Cami Patio Bonito - futuro Hospital Tintal (Dotación)
</t>
    </r>
    <r>
      <rPr>
        <sz val="9"/>
        <color indexed="8"/>
        <rFont val="Calibri"/>
        <family val="2"/>
      </rPr>
      <t xml:space="preserve">
El Hospital entrega proyecto de inversión "Reubicación CAMI Patio Bonito -Futuro Hospital  Tintal" el 16-02-2015 mediante radicado 2015ER12158, se emite concepto con recomendación de ajustes en el componente metodológico.
El 27-03-2015 mediante radicado 2015EE22309 se solicita la Hospital Occidente de Kennedy suministrar la información de definición de equipos médicos a instalar con información técnica como necesidades de redes de servicios como agua, energía o gas, necesidades de espacio o adecuaciones menores como poyos. Definición de la ubicación de áreas de Rx, TAC y ecógrafos suministrando plano y definición de la ubicación de las camillas y de las lámparas cielíticas en las salas de cirugía ubicadas en el segundo piso del Hospital.
</t>
    </r>
    <r>
      <rPr>
        <b/>
        <sz val="9"/>
        <color indexed="8"/>
        <rFont val="Calibri"/>
        <family val="2"/>
      </rPr>
      <t xml:space="preserve">Construcción dotación y puesta en funcionamiento de la Upa Antonio Nariño (Dotación)
</t>
    </r>
    <r>
      <rPr>
        <sz val="9"/>
        <color indexed="8"/>
        <rFont val="Calibri"/>
        <family val="2"/>
      </rPr>
      <t xml:space="preserve">
El Hospital entrega actualización del proyecto de inversión "Construcción Dotación y Puesta en Funcionamiento de la UPA Antonio Nariño" el 26-02-2015 mediante radicado 2015ER15553, el 10-03-2015 se devuelve proyecto de inversión al hospital debido a que la denominación y el valor no corresponden con lo inscrito en el PBIS.
</t>
    </r>
    <r>
      <rPr>
        <b/>
        <sz val="9"/>
        <color indexed="8"/>
        <rFont val="Calibri"/>
        <family val="2"/>
      </rPr>
      <t xml:space="preserve">Adquisición de equipos biomédicos para el fortalecimiento de los servicios de consulta externa de las sedes del hospital Rafael Uribe Uribe
</t>
    </r>
    <r>
      <rPr>
        <sz val="9"/>
        <color indexed="8"/>
        <rFont val="Calibri"/>
        <family val="2"/>
      </rPr>
      <t xml:space="preserve">
No se presentan avances en el periodo
El Hospital Rafael Uribe Uribe no radico proyecto de inversión en la vigencia 2015, deberá radicar en la vigencia 2015, No han definido los equipos que van a adquirir.
</t>
    </r>
    <r>
      <rPr>
        <b/>
        <sz val="9"/>
        <color indexed="8"/>
        <rFont val="Calibri"/>
        <family val="2"/>
      </rPr>
      <t xml:space="preserve">Reposición y compra de equipos biomédicos para el Hospital San Blas II Nivel ESE
</t>
    </r>
    <r>
      <rPr>
        <sz val="9"/>
        <color indexed="8"/>
        <rFont val="Calibri"/>
        <family val="2"/>
      </rPr>
      <t xml:space="preserve">
Se han realizado reuniones por parte de la Dirección de Planeacion Sectorial con los Hospitales para definir criterios de presentación y ajustes al proyecto de inversión, para equipos de Control Especial de la Oferta. Se encuentra en proceso el estudio de marcado para definir el valor total del proyecto de inversión.
</t>
    </r>
    <r>
      <rPr>
        <b/>
        <sz val="9"/>
        <color indexed="8"/>
        <rFont val="Calibri"/>
        <family val="2"/>
      </rPr>
      <t xml:space="preserve">Reposición y adquisición de equipos biomédicos para radiología en el Hospital San Blas ESE
</t>
    </r>
    <r>
      <rPr>
        <sz val="9"/>
        <color indexed="8"/>
        <rFont val="Calibri"/>
        <family val="2"/>
      </rPr>
      <t xml:space="preserve">
El día 12 de marzo de 2015 se realiza reunión para seguimiento del convenio 2140 de 2012. El equipo de Rayos X se encuentra en proceso de nacionalización el proveedor prevee la instalación para la última semana de marzo de 2015. El proyecto de inversión fue actualizado a la vigencia 2015, la Ese se encuentra revisando las condiciones de habilitación y tramite de licencia para funcionamiento del equipo. En cuanto a los equipos faltantes: Sistema de digitalización y PACS están sujetos a trámites administrativos para la firma de la prorroga No. 2 por (6) seis meses solicitada por la ESE en enero de 2015.
</t>
    </r>
    <r>
      <rPr>
        <b/>
        <sz val="9"/>
        <color indexed="8"/>
        <rFont val="Calibri"/>
        <family val="2"/>
      </rPr>
      <t xml:space="preserve">Adquisición de equipos para la central de esterilización del hospital San Blas II Nivel ESE
</t>
    </r>
    <r>
      <rPr>
        <sz val="9"/>
        <color indexed="8"/>
        <rFont val="Calibri"/>
        <family val="2"/>
      </rPr>
      <t xml:space="preserve">
Se solicita al Hospital presentar el proyecto de inversión de acuerdo a las necesidades del servicio de esterilización
</t>
    </r>
    <r>
      <rPr>
        <b/>
        <sz val="9"/>
        <color indexed="8"/>
        <rFont val="Calibri"/>
        <family val="2"/>
      </rPr>
      <t xml:space="preserve">Construcción y dotación de la Upa Los Libertadores
</t>
    </r>
    <r>
      <rPr>
        <sz val="9"/>
        <color indexed="8"/>
        <rFont val="Calibri"/>
        <family val="2"/>
      </rPr>
      <t xml:space="preserve">
No hay avances en el 2015 en cuanto al proyecto de dotación biomédica, se le informa al hospital que se debe actualizar el proyecto de dotación para la UPA libertadores
</t>
    </r>
    <r>
      <rPr>
        <b/>
        <sz val="9"/>
        <color indexed="8"/>
        <rFont val="Calibri"/>
        <family val="2"/>
      </rPr>
      <t xml:space="preserve">Reposición y compra de equipos biomédicos Hospital Santa Clara
</t>
    </r>
    <r>
      <rPr>
        <sz val="9"/>
        <color indexed="8"/>
        <rFont val="Calibri"/>
        <family val="2"/>
      </rPr>
      <t xml:space="preserve">
El Hospital Santa Clara presenta actualización de proyecto de inversión "Reposición y compra de equipos biomédicos   Hospital Santa Clara III Nivel de Atención ESE" con radicado 2015 ER 8746 del 04-02-2015 por valor de $ 1.799.272.225, se encuentra en ajustes al componente financiero por parte del Hospital.
Se han realizado reuniones por parte de la Dirección de Planeacion Sectorial con los Hospitales para definir criterios de presentación y ajustes al proyecto de inversión, para equipos de Control Especial de la Oferta. Se encuentra en proceso el estudio de mercado para definir el valor total del proyecto de inversión.
</t>
    </r>
    <r>
      <rPr>
        <b/>
        <sz val="9"/>
        <color indexed="8"/>
        <rFont val="Calibri"/>
        <family val="2"/>
      </rPr>
      <t xml:space="preserve">Adquisición de dotación para reposición servicios de imágenes diagnósticas, unidades de cuidados intensivos e intermedios neonatal, pediátrico y adultos y cirugía cardiovascular. Hospital Santa Clara
</t>
    </r>
    <r>
      <rPr>
        <sz val="9"/>
        <color indexed="8"/>
        <rFont val="Calibri"/>
        <family val="2"/>
      </rPr>
      <t xml:space="preserve">
El Hospital Santa Clara presenta actualización de proyecto de inversión "Adquisición de Dotación para Reposición Servicios de imágenes diagnósticas, unidades de cuidados intensivos e intermedios neonatal, pediátrico y adultos y cirugía cardiovascular. " con radicado 2015 ER 8749 del 04-02-2015 por valor de $ 8.172.563.000, se encuentra en evaluación por parte de la Secretaria Distrital de Salud, cuenta con concepto favorable en el componente metodológico.
Se han realizado reuniones por parte de la Dirección de Planeacion Sectorial con los Hospitales para definir criterios de presentación y ajustes al proyecto de inversión, para equipos de Control Especial de la Oferta. Se encuentra en proceso el estudio de mercado para definir el valor total del proyecto de inversión.
</t>
    </r>
    <r>
      <rPr>
        <b/>
        <sz val="9"/>
        <color indexed="8"/>
        <rFont val="Calibri"/>
        <family val="2"/>
      </rPr>
      <t xml:space="preserve">Adecuación y dotación de la central de esterilización del Hospital Simón Bolívar
</t>
    </r>
    <r>
      <rPr>
        <sz val="9"/>
        <color indexed="8"/>
        <rFont val="Calibri"/>
        <family val="2"/>
      </rPr>
      <t xml:space="preserve">
Actualmente se están instalando y poniendo en marcha los equipos adquiridos para este convenio, mediante los siguientes contratos; contrato 1723/2014 cuenta con un 90% de ejecución, el contrato 1800 de 2014 cuenta con un 55% de ejecución, y el contrato 1818 de 2014 cuenta con el 90%.
</t>
    </r>
    <r>
      <rPr>
        <b/>
        <sz val="9"/>
        <color indexed="8"/>
        <rFont val="Calibri"/>
        <family val="2"/>
      </rPr>
      <t xml:space="preserve">Adquisición de dotación para el servicio de sala de partos1 del Hospital Simón Bolívar
</t>
    </r>
    <r>
      <rPr>
        <sz val="9"/>
        <color indexed="8"/>
        <rFont val="Calibri"/>
        <family val="2"/>
      </rPr>
      <t xml:space="preserve">
Actualmente se están instalando y poniendo en marcha los equipos adquiridos para este convenio, mediante los siguientes contratos: 1713 de 2014 cuenta con un 90%, contrato 1714/2014 cuenta con 90% de ejecución , contrato 1715 de 2014 cuenta con 90% de ejecución ,contrato 1866 de 2014 cuenta con 90% de ejecución ,contrato 1868 de 2014 con 50% de ejecución, contrato 1868 de 2014 con 90% de ejecución, contrato 1869 de 2014 con 90% de ejecución, contrato 1870 de 2014 con 60% de ejecución, contrato 1881 de 2014 con 60% de ejecución, contrato 1882 de 2014 con 90% de ejecución, contrato 1884 de 2014 con 60% de ejecución, contrato 1885 de 2014 con 60% de ejecución, contrato 1886 de 2014 con 60% de ejecución, contrato 1893 de 2014 con 60% de ejecución, contrato 1894 de 2014 con 60% de ejecución, contrato 1895 de 2014 con 90% de ejecución,  contrato 1896 de 2014 con 60% de ejecución, contrato 1897 de 2014 con 60% de ejecución, contrato 1898 de 2014 con 90% de ejecución, contrato 1910 de 2014 con 90% de ejecución
</t>
    </r>
    <r>
      <rPr>
        <b/>
        <sz val="9"/>
        <color indexed="8"/>
        <rFont val="Calibri"/>
        <family val="2"/>
      </rPr>
      <t xml:space="preserve">Remodelación, ampliación y dotación del servicio de neonatos del Hospital Simón Bolívar
</t>
    </r>
    <r>
      <rPr>
        <sz val="9"/>
        <color indexed="8"/>
        <rFont val="Calibri"/>
        <family val="2"/>
      </rPr>
      <t xml:space="preserve">
Actualmente se están instalando y poniendo en marcha los equipos adquiridos para este convenio, mediante los siguientes contratos: 1717/2014 cuenta con un 60% de ejecución , contrato 1899/14 con un 40% de ejecución , contrato 1718/2014 cuenta con un 60% de ejecución , contrato 1719 de 2014 cuenta con un 90% de ejecución,  contrato 1720/2014 cuenta con un 100% de ejecución, contrato 1722/14 cuenta con un 50% de ejecución, contrato 1802/2014 cuenta con un 100% de ejecución, contrato 1810/2014 cuenta con un 90% de ejecución, contrato 1812/2014 cuenta con un 40% de ejecución, contrato 1883/2014 cuenta con un 50% de ejecución.
</t>
    </r>
    <r>
      <rPr>
        <b/>
        <sz val="9"/>
        <color indexed="8"/>
        <rFont val="Calibri"/>
        <family val="2"/>
      </rPr>
      <t xml:space="preserve">Adquisición de dotación para reposición de los servicios de: imágenes diagnósticas, uci e intermedio adulto y pediátrico, nefrología, uci coronaria, cirugías: cardiovascular, implantes, trasplantes de órganos y tejidos, ortopédica y neurológica. Hospital Simón Bolívar.
</t>
    </r>
    <r>
      <rPr>
        <sz val="9"/>
        <color indexed="8"/>
        <rFont val="Calibri"/>
        <family val="2"/>
      </rPr>
      <t xml:space="preserve">
Visitas y verificación de la dotación que se va adquirir con este proyecto de inversión, el hospital radicará el proyecto de inversión en el mes de abril, se encuentra en ajustes por parte de la ESE
</t>
    </r>
    <r>
      <rPr>
        <b/>
        <sz val="9"/>
        <color indexed="8"/>
        <rFont val="Calibri"/>
        <family val="2"/>
      </rPr>
      <t xml:space="preserve">Remodelación, ampliación y dotación del servicio de urgencias del Hospital Simón Bolívar
</t>
    </r>
    <r>
      <rPr>
        <sz val="9"/>
        <color indexed="8"/>
        <rFont val="Calibri"/>
        <family val="2"/>
      </rPr>
      <t xml:space="preserve">
A continuación se citan la ejecución de los contratos que cobijan el convenio 2589 de 2014,   contrato 1875/2014 cuenta con un 40% de ejecución, contrato 1876/2014 cuenta con un 70% de ejecución, contrato 1877/2014 cuenta con un 70% de ejecución, contrato 1878/2014 cuenta con un 70% de ejecución, contrato 1879/2014 cuenta con un 70% de ejecución , contrato 1880/2014 cuenta con un 40% de ejecución, contrato 1890/2014 cuenta con un 70% de ejecución,  contrato 1892/2014 cuenta con un 40% de ejecución, contrato 1900/2014 cuenta con un 40% de ejecución, , contrato 1904/2014 cuenta con un 40% de ejecución, , contrato 1906/2014 cuenta con un 40% de ejecución
</t>
    </r>
    <r>
      <rPr>
        <b/>
        <sz val="9"/>
        <color indexed="8"/>
        <rFont val="Calibri"/>
        <family val="2"/>
      </rPr>
      <t xml:space="preserve">Remodelación y dotación del servicio de salas de cirugía del hospital Simón Bolívar E.S.E
</t>
    </r>
    <r>
      <rPr>
        <sz val="9"/>
        <color indexed="8"/>
        <rFont val="Calibri"/>
        <family val="2"/>
      </rPr>
      <t xml:space="preserve">
El Hospital Simón Bolívar presenta proyecto de inversión "Remodelación y dotación del Servicios de Salas de Cirugía del Hospital Simón Bolívar" con radicado 2015ER13942 del 20-02-2015, se encuentra en evaluación por parte de la Secretaria Distrital de Salud, cuenta con concepto favorable en el componente metodológico.
</t>
    </r>
    <r>
      <rPr>
        <b/>
        <sz val="9"/>
        <color indexed="8"/>
        <rFont val="Calibri"/>
        <family val="2"/>
      </rPr>
      <t xml:space="preserve">Adquisición de dotación hospitalaria para el servicio farmacéutico (central de mezclas) del Hospital De Suba II Nivel
</t>
    </r>
    <r>
      <rPr>
        <sz val="9"/>
        <color indexed="8"/>
        <rFont val="Calibri"/>
        <family val="2"/>
      </rPr>
      <t xml:space="preserve">
El Hospital Suba entrega nuevamente proyecto de inversión "Adquisición de Dotación Hospitalaria para la Central de Mezclas" con radicado 2015ER25362 del 30-03-2015, se encuentra en evaluación por parte de la Secretaria Distrital de Salud.
</t>
    </r>
    <r>
      <rPr>
        <b/>
        <sz val="9"/>
        <color indexed="8"/>
        <rFont val="Calibri"/>
        <family val="2"/>
      </rPr>
      <t xml:space="preserve">Adquisición y reposición de dotación de control especial para los servicios del hospital Tunjuelito II Nivel E.S.E.
</t>
    </r>
    <r>
      <rPr>
        <sz val="9"/>
        <color indexed="8"/>
        <rFont val="Calibri"/>
        <family val="2"/>
      </rPr>
      <t xml:space="preserve">
Se realizó visita de verificación de la dotación el 04-02-2015, la cual se evidencia en acta 
El Hospital Tunjuelito presenta proyecto de inversión "Adquisición y Reposición de Dotación de Control Especial para los Servicios del Hospital Tunjuelito II Nivel ESE" con radicado 2015 ER  16138 del 27-02-2015, se encuentra en evaluación por parte de la Secretaria Distrital de Salud, cuenta con concepto de recomendación de ajustes en el componente metodológico, se encuentra en evaluación del componente de oferta y demanda.
</t>
    </r>
    <r>
      <rPr>
        <b/>
        <sz val="9"/>
        <color indexed="8"/>
        <rFont val="Calibri"/>
        <family val="2"/>
      </rPr>
      <t xml:space="preserve">Adquisición del equipo de Rx, Visiometro y espirómetro para el hospital de Usaquén I Nivel ESE
</t>
    </r>
    <r>
      <rPr>
        <sz val="9"/>
        <color indexed="8"/>
        <rFont val="Calibri"/>
        <family val="2"/>
      </rPr>
      <t xml:space="preserve">
El 19-03-2015  mediante radicado 2015ER22747 el Hospital Usaquén entrega proyecto de inversión "Adquisición del equipo de Rayos X, Visiómetro y Espirómetro para el Hospital de Usaquén I Nivel ESE." mediante radicado 2015ER22747, se encuentra en evaluación por parte de la Secretaria Distrital de Salud, cuenta con concepto favorable en el componente metodológico, se encuentra en evaluación del componente de oferta y demanda.
</t>
    </r>
    <r>
      <rPr>
        <b/>
        <sz val="9"/>
        <color indexed="8"/>
        <rFont val="Calibri"/>
        <family val="2"/>
      </rPr>
      <t>Suministro e instalación de dotación hospitalaria para  el reemplazo de equipos e instrumental para las sedes hospitalarias de la red pública del distrito capital- tercerizados</t>
    </r>
    <r>
      <rPr>
        <sz val="9"/>
        <color indexed="8"/>
        <rFont val="Calibri"/>
        <family val="2"/>
      </rPr>
      <t xml:space="preserve">
El 11-03-2015 se publica informe de verificación de requisitos habilitantes jurídicos, técnicos y financieros
El 19-03-2015 se publica observaciones al informe de verificación de requisitos
El 20-03-2015 se publica adenda No. 4 donde se amplían los plazos del cronograma de la siguiente manera, en razón a que la parte técnica requiere mayor tiempo para responder las observaciones allegadas al informe de verificación de requisitos habilitantes de las propuestas presentadas:
* Subasta electrónica el 01-04-2015
* Publicación acto administrativo de adjudicación o declaratoria de desierto 5 días hábiles siguientes a terminación de etapa anterior
Del 24 al 30-03-2015 se publica respuesta a observaciones de requisitos habilitantes.
El 31-03-2015 se publica adenda No. 5 donde se amplían los plazos del cronograma de la siguiente manera, en atención a que la diligencia de apertura de los sobres que contienen el precio inicial propuesto por los oferentes se ha extendido para el 01-04-2015:
* Subasta electrónica el 06-04-2015
* Publicación acto administrativo de adjudicación o declaratoria de desierto 5 días hábiles siguientes a terminación de etapa anterior
El 19-03-2015 se publica observaciones al informe de verificación de requisitos
El 20-03-2015 se publica adenda No. 4 donde se amplían los plazos del cronograma de la siguiente manera, en razón a que la parte técnica requiere mayor tiempo para responder las observaciones allegadas al informe de verificación de requisitos habilitantes de las propuestas presentadas:
* Subasta electrónica el 01-04-2015
* Publicación acto administrativo de adjudicación o declaratoria de desierto 5 días hábiles siguientes a terminación de etapa anterior
Del 24 al 30-03-2015 se publica respuesta a observaciones de requisitos habilitantes.
El 31-03-2015 se publica adenda No. 5 donde se amplían los plazos del cronograma de la siguiente manera, en atención a que la diligencia de apertura de los sobres que contienen el precio inicial propuesto por los oferentes se ha extendido para el 01-04-2015:
* Subasta electrónica el 06-04-2015
* Publicación acto administrativo de adjudicación o declaratoria de desierto 5 días hábiles siguientes a terminación de etapa anterior
El 19-03-2015 se publica observaciones al informe de verificación de requisitos
El 20-03-2015 se publica adenda No. 4 donde se amplían los plazos del cronograma de la siguiente manera, en razón a que la parte técnica requiere mayor tiempo para responder las observaciones allegadas al informe de verificación de requisitos habilitantes de las propuestas presentadas:
* Subasta electrónica el 01-04-2015
* Publicación acto administrativo de adjudicación o declaratoria de desierto 5 días hábiles siguientes a terminación de etapa anterior
Del 24 al 30-03-2015 se publica respuesta a observaciones de requisitos habilitantes.
El 31-03-2015 se publica adenda No. 5 donde se amplían los plazos del cronograma de la siguiente manera, en atención a que la diligencia de apertura de los sobres que contienen el precio inicial propuesto por los oferentes se ha extendido para el 01-04-2015:
* Subasta electrónica el 06-04-2015
* Publicación acto administrativo de adjudicación o declaratoria de desierto 5 días hábiles siguientes a terminación de etapa anterior.
</t>
    </r>
  </si>
  <si>
    <r>
      <rPr>
        <b/>
        <sz val="9"/>
        <color indexed="8"/>
        <rFont val="Calibri"/>
        <family val="2"/>
      </rPr>
      <t xml:space="preserve">Obras nuevas de infraestructura en salud [equipamientos nuevos para la ciudad en proceso]
Construcción y dotación del Hospital Bosa II Nivel E.S.E.
</t>
    </r>
    <r>
      <rPr>
        <sz val="9"/>
        <color indexed="8"/>
        <rFont val="Calibri"/>
        <family val="2"/>
      </rPr>
      <t xml:space="preserve">
El 18 de Marzo de 2015, se realiza reunión de comité operativo del convenio, y se presenta como invitado al representante de Interventoría.  La ESE presenta cronograma ajustado para el convenio. La SDS manifiesta y advierte que revisando el cronograma presentado por el Contratista, en tiempo se evidencia el posible atraso en la entrega de los productos contratados. La SDS Y la ESE solicitan al Interventor revisar las inconsistencias en tiempos que se observa entre el cronograma presentado y los tiempos estipulados para el contrato.
El 24-03-2015 con radicado 2015IE8633 se remite a la Dirección de Planeación Sectorial concepto favorable a la actualización del proyecto de inversión "Construcción y dotación del Hospital Bosa II Nivel" desde el componente de infraestructura.
</t>
    </r>
    <r>
      <rPr>
        <b/>
        <sz val="9"/>
        <color indexed="8"/>
        <rFont val="Calibri"/>
        <family val="2"/>
      </rPr>
      <t xml:space="preserve">Construcción y dotación Centro de Habilitación y Rehabilitación La Mexicana
</t>
    </r>
    <r>
      <rPr>
        <sz val="9"/>
        <color indexed="8"/>
        <rFont val="Calibri"/>
        <family val="2"/>
      </rPr>
      <t xml:space="preserve">
El Hospital del Sur presenta actualización del proyecto de inversión "Construcción y Dotación Centro de Habilitación y Rehabilitación La Mexica." con radicado 2015 ER 15951 del 27-02-2015, continua en evaluación por parte de la Secretaria Distrital de Salud.
Se adelantan reuniones con el Hospital y la firma Commercial Architecture con el fin de presentar modificar los diseños contemplando el ajuste de las áreas que ocupan predios que no disponen de uso del suelo favorable según Decreto 190-2004. Así mismo presentar ajustes para que el proyecto sea incluido y ejecutado dentro de la red de hospitales verdes del Distrito.
</t>
    </r>
    <r>
      <rPr>
        <b/>
        <sz val="9"/>
        <color indexed="8"/>
        <rFont val="Calibri"/>
        <family val="2"/>
      </rPr>
      <t xml:space="preserve">Construcción, dotación y puesta en funcionamiento del Cami Diana Turbay- obra nueva reposición
</t>
    </r>
    <r>
      <rPr>
        <sz val="9"/>
        <color indexed="8"/>
        <rFont val="Calibri"/>
        <family val="2"/>
      </rPr>
      <t xml:space="preserve">
El Hospital Rafael Uribe Uribe presenta actualización del proyecto de inversión "Construcción, Dotación y Puesta en funcionamiento del CAMI Diana Turbay Obra Nueva Reposición" con radicado 2015 ER 15553 del 26-02-2015, el 10-03-2015 se devuelven al hospital para ajustes según lo inscrito en el Plan Bienal.
El 03-03-2015. El Arq. Hernández realiza la entrega en medio magnético (CD) que contiene los productos del CAMI DIANA TURBAY y que se encuentran relacionados en el oficio radicado 2015ER16971 del 03-03-2015.
El 12-03-2015 se realiza reunión con arquitecto del hospital, la directora de Infraestructura y tecnología y la líder del proceso Jinna Leon, en el que se evidencia que falta por entregar por parte del hospital para dar concepto técnico:
- Planos arquitectónicos finales en físico ajustados a la norma de habilitación. Firmados por los respectivos profesionales.
- Presupuesto en físico, firmado con sus respectivas especificaciones y APUS correspondientes.
- Planos finales de redes. Firmados por los respectivos profesionales y copia de la matricula profesional de los mismos.
</t>
    </r>
    <r>
      <rPr>
        <b/>
        <sz val="9"/>
        <color indexed="8"/>
        <rFont val="Calibri"/>
        <family val="2"/>
      </rPr>
      <t xml:space="preserve">Construcción, dotación y puesta en funcionamiento de la sede de salud pública, promoción y prevención, sede administrativa y archivo central de la ESE San Cristobal.
</t>
    </r>
    <r>
      <rPr>
        <sz val="9"/>
        <color indexed="8"/>
        <rFont val="Calibri"/>
        <family val="2"/>
      </rPr>
      <t xml:space="preserve">
El Hospital San Cristóbal presenta actualización del proyecto de inversión "Construcción y Dotación de la Sede de Salud Pública, Promoción y Prevención Sede Administrativa y Archivo Central de la ESE San Cristóbal" con radicado 2015 ER 8048 del 03-02-2015, continua en evaluación por parte de la Dirección de Planeación Sectorial de la Secretaria Distrital de Salud.
Se ejecuta contrato de consultoría para la elaboración de los estudios y diseños, se realiza revisión por parte de la Secretaria Distrital de Salud al anteproyecto arquitectónico y urbanístico.
</t>
    </r>
    <r>
      <rPr>
        <b/>
        <sz val="9"/>
        <color indexed="8"/>
        <rFont val="Calibri"/>
        <family val="2"/>
      </rPr>
      <t xml:space="preserve">Reposición de infraestructura y dotación para la nueva torre del Hospital Simón Bolívar
</t>
    </r>
    <r>
      <rPr>
        <sz val="9"/>
        <color indexed="8"/>
        <rFont val="Calibri"/>
        <family val="2"/>
      </rPr>
      <t xml:space="preserve">
El Hospital Simón Bolívar presenta proyecto de inversión "Reposición de Infraestructura y Dotación para la Nueva Torre del Hospital Simón Bolívar." con radicado 2015ER16153 del 27-02-2015, se encuentra en evaluación por parte de la Secretaria Distrital de Salud., cuenta con concepto de recomendación de ajustes en el componente metodológico y financiero.
</t>
    </r>
    <r>
      <rPr>
        <b/>
        <sz val="9"/>
        <color indexed="8"/>
        <rFont val="Calibri"/>
        <family val="2"/>
      </rPr>
      <t xml:space="preserve">Reordenamiento medico arquitectónico del hospital El Tunal E.S.E. III nivel. Ampliación de las unidades de cuidados críticos y urgencias y construcción de la torre de cuidados críticos
</t>
    </r>
    <r>
      <rPr>
        <sz val="9"/>
        <color indexed="8"/>
        <rFont val="Calibri"/>
        <family val="2"/>
      </rPr>
      <t xml:space="preserve">
El Hospital el Tunal entrega actualización del proyecto de inversión "Reordenamiento medico arquitectónico del Hospital El Tunal ESE III Nivel ampliaciones de las Unidades de Cuidados Críticos y urgencias y construcción de la torres de cuidados críticos", con radicado 2015ER13091 del 18-02-2015, se encuentra en evaluación por parte de la Secretaria Distrital de Salud componente metodológico y financiero.
</t>
    </r>
    <r>
      <rPr>
        <b/>
        <sz val="9"/>
        <color indexed="8"/>
        <rFont val="Calibri"/>
        <family val="2"/>
      </rPr>
      <t xml:space="preserve">Construcción y dotación del nuevo hospital de Tunjuelito II Nivel 
</t>
    </r>
    <r>
      <rPr>
        <sz val="9"/>
        <color indexed="8"/>
        <rFont val="Calibri"/>
        <family val="2"/>
      </rPr>
      <t xml:space="preserve">
Se adelantó el proceso de negociación de la compra de los 25 predios para la construcción del nuevo Hospital de II Nivel de Tunjuelito. Se emitieron las ofertas formales de compras y se entregaron al Gerente del Hospital para ser entregadas a los propietarios de los predios, con los cuales se realizó reunión previamente para acordar las condiciones de la compra. 
Mediante radicados 2015EE23389, 2015EE23392 Y 2015EE23402 del 31-03-2015 se solicitan cotizaciones a la Lonja de Propiedad Raíz de Bogotá, Instituto Agustín Codazzi y a Catastro Distrital, sobre los avalúos comerciales de los 25 bienes inmuebles donde se construirá el Nuevo Hospital Tunjuelito
</t>
    </r>
    <r>
      <rPr>
        <b/>
        <sz val="9"/>
        <color indexed="8"/>
        <rFont val="Calibri"/>
        <family val="2"/>
      </rPr>
      <t xml:space="preserve">Construcción y dotación hospital de Usme II nivel
</t>
    </r>
    <r>
      <rPr>
        <sz val="9"/>
        <color indexed="8"/>
        <rFont val="Calibri"/>
        <family val="2"/>
      </rPr>
      <t xml:space="preserve">
El Hospital Usme presenta actualización del proyecto de inversión "Construcción y Dotación Hospital de Usme II Nivel" con radicado 2015 ER 1494 del 07-01-2015, se encuentra en evaluación por parte de la Secretaria Distrital de Salud, se encuentra nuevamente en evaluación del componente de infraestructura.
El 25-03-2015 se emite informe de revisión de los diseños con concepto favorable y se acuerda con el Hospital documentar el proyecto con la lista de chequeo requerida para presentar el proyecto ante el Ministerio de Salud.
Se realizan gestiones para identificar la fuente de recursos para garantizar la financiación total del proyecto.
</t>
    </r>
    <r>
      <rPr>
        <b/>
        <sz val="9"/>
        <color indexed="8"/>
        <rFont val="Calibri"/>
        <family val="2"/>
      </rPr>
      <t xml:space="preserve">Construcción, reubicación y dotación Cami Manuela Beltrán.
</t>
    </r>
    <r>
      <rPr>
        <sz val="9"/>
        <color indexed="8"/>
        <rFont val="Calibri"/>
        <family val="2"/>
      </rPr>
      <t xml:space="preserve">
El 25-03-2015 mediante radicado 2015EE21564 se remite al Hospital Vista Hermosa el procedimiento para la transferencia de saldos no ejecutados y rendimientos financieros del convenio 855-2007 para que se pueda continuar con el proceso de liquidación del mismo. </t>
    </r>
  </si>
  <si>
    <r>
      <rPr>
        <b/>
        <sz val="9"/>
        <color indexed="8"/>
        <rFont val="Calibri"/>
        <family val="2"/>
      </rPr>
      <t xml:space="preserve">Obras nuevas de infraestructura en salud [equipamientos nuevos para la ciudad obras culminadas]
Reposición CAMI chapinero
</t>
    </r>
    <r>
      <rPr>
        <sz val="9"/>
        <color indexed="8"/>
        <rFont val="Calibri"/>
        <family val="2"/>
      </rPr>
      <t xml:space="preserve">
El hospital envía acta de recibido a conformidad por los supervisores del convenio en cuanto al cambio de especificaciones de algunos de los ítems
</t>
    </r>
    <r>
      <rPr>
        <b/>
        <sz val="9"/>
        <color indexed="8"/>
        <rFont val="Calibri"/>
        <family val="2"/>
      </rPr>
      <t xml:space="preserve">Construcción dotación y puesta en funcionamiento de la Upa Antonio Nariño
</t>
    </r>
    <r>
      <rPr>
        <sz val="9"/>
        <color indexed="8"/>
        <rFont val="Calibri"/>
        <family val="2"/>
      </rPr>
      <t xml:space="preserve">
El Hospital Rafael Uribe Uribe vuelve entrega actualización del proyecto de inversión mediante radicado 2015 ER 15553 del 26-02-2015, se devuelve el 10-03-2015 al Hospital para que realice ajustes por cuento el nombre y valor no coinciden con lo registrado en Plan Bienal de Inversiones en Salud 2014-2015.
</t>
    </r>
    <r>
      <rPr>
        <b/>
        <sz val="9"/>
        <color indexed="8"/>
        <rFont val="Calibri"/>
        <family val="2"/>
      </rPr>
      <t xml:space="preserve">Construcción y dotación de la Upa Los Libertadores
</t>
    </r>
    <r>
      <rPr>
        <sz val="9"/>
        <color indexed="8"/>
        <rFont val="Calibri"/>
        <family val="2"/>
      </rPr>
      <t xml:space="preserve">
1. Respuesta comunicados EURO-A&amp;C-1387-2010, No. 616-2015 y 617-2015. Radicado SDS 2014ER103484. Contrato de Obra No. 1698-2011. Contrato de Consultoría No. 1387-2010. UPA Los Libertadores.
 I. Comunicado EURO-A&amp;C-1387-2010, No. 617-2015:
• El plano “proyecto de subestación serie cuatro”, se recibe en original, el cual se encuentra con fecha de vencimiento del 20 de noviembre de 2014. 
• Con relación a las facturas de los servicios públicos de la UPA, dejados de cancelar por parte del constructor, fueron enviados desde el 9 de diciembre de 2014 a los correos aycmenorah@yahoo.com e interupalibertadores@gmail.com, para su revisión, a fin, de determinar los valores adeudados por el contratista. Estos valores no se evidencian dentro del proyecto acta de liquidación del contrato, por tanto deben ser incluidos.
II. Comunicado EURO-A&amp;C-1387-2010, No. 617-2015:
• Cabe anotar, los resultados de laboratorio de los ensayos realizados a cilindros de tomas para elementos del frente 2 de la obra, se encuentra pendiente para entrega, se deberán tener en cuenta para efectos del proyecto acta de liquidación si es del caso.
• El informe ambiental se recibió el pasado 18 de febrero de 2015, el cual se encuentra en revisión y evaluación de los soportes adjuntados anexos, es preciso informar, que la Secretaría Distrital de Medio Ambiente proporcione respuesta sobre sanción o multa, a raíz del incumplimiento de la normatividad vigente por parte del contratista de obra, el cual deberá ser incluido en el proyecto acta de liquidación.
• Sobre la liquidación del contrato de consultoría No. 1387-2010, nos permitimos indicarles que previo a este trámite se debe contar con el recibo completo de todos los productos, informes a satisfacción y el cumplimiento de los demás requisitos de tipo legal y jurídico.
Por otra parte, después de realizada visita de inspección el pasado 16 de febrero de 2015 a la UPA, por parte de la suscrita, muy amablemente solicito presentar un informe sobre la situación de sistema estructura, en particular sobre el espesor y continuidad de los elementos de viguetas, a fin de establecer si es procedente incluirlos como no conformes de calidad de obra dentro de la liquidación del contrato, el mencionado informe deberá presentarse a más tardar el 20 de marzo de 2015.
2. Se continúa con el proceso de liquidación al contrato de obra No. 1698-2011.</t>
    </r>
  </si>
  <si>
    <r>
      <rPr>
        <b/>
        <sz val="9"/>
        <color indexed="8"/>
        <rFont val="Calibri"/>
        <family val="2"/>
      </rPr>
      <t xml:space="preserve">Obras de reforzamiento estructural realizadas en puntos de atención de la red adscrita a la Secretaría Distrital de Salud de Bogotá D.C. [Obras en proceso]
Ampliación, reordenamiento, reforzamiento estructural y dotación del Hospital La Victoria III Nivel ESE
</t>
    </r>
    <r>
      <rPr>
        <sz val="9"/>
        <color indexed="8"/>
        <rFont val="Calibri"/>
        <family val="2"/>
      </rPr>
      <t xml:space="preserve">
El Hospital La Victoria entrega actualización del proyecto de inversión "Ampliación, Reordenamiento, Reforzamiento Estructural y Dotación Hospital La Victoria." con radicado 2015 ER 22322 del 18-03-2015, se encuentra en evaluación por parte de la Secretaria Distrital de Salud.  
El 20-03-2015 se realizó comité de seguimiento al convenio 2327-2012. El contrato de consultoría se encontraba suspendido por 3 meses hasta el 17-03-2015. Se sugiere al hospital revisar jurídicamente la posibilidad de prorrogar el contrato.
Se cuenta con incorporación cartográfica del predio aprobado por Catastro Distrital mediante radicado 2015EE26902 del 05-02-2015
</t>
    </r>
    <r>
      <rPr>
        <b/>
        <sz val="9"/>
        <color indexed="8"/>
        <rFont val="Calibri"/>
        <family val="2"/>
      </rPr>
      <t xml:space="preserve">Ampliación, reforzamiento y reordenamiento del Cami Pablo Vi Bosa
</t>
    </r>
    <r>
      <rPr>
        <sz val="9"/>
        <color indexed="8"/>
        <rFont val="Calibri"/>
        <family val="2"/>
      </rPr>
      <t xml:space="preserve">
El Hospital Pablo VI Bosa entrega documentación requerida para la radicación del proyecto de inversión ante el Ministerio de Salud, el 13-03-2015 se remiten a la Dirección de Planeación Sectorial.
</t>
    </r>
    <r>
      <rPr>
        <b/>
        <sz val="9"/>
        <color indexed="8"/>
        <rFont val="Calibri"/>
        <family val="2"/>
      </rPr>
      <t xml:space="preserve">Reforzamiento, reordenamiento y ampliación del hospital San Blas II Nivel ESE
</t>
    </r>
    <r>
      <rPr>
        <sz val="9"/>
        <color indexed="8"/>
        <rFont val="Calibri"/>
        <family val="2"/>
      </rPr>
      <t xml:space="preserve">
El Hospital San Blas entrega actualización del proyecto de Inversión "Reforzamiento, reordenamiento y ampliación del Hospital San Bas II Nivel ESE" con radicado 2015ER17475 del 04-03-2015. Se encuentra en evaluación por parte de la Secretaria Distrital de Salud.</t>
    </r>
  </si>
  <si>
    <r>
      <rPr>
        <b/>
        <sz val="9"/>
        <color indexed="8"/>
        <rFont val="Calibri"/>
        <family val="2"/>
      </rPr>
      <t xml:space="preserve">Obras de reforzamiento estructural realizadas en puntos de atención de la red adscrita a la Secretaría Distrital de Salud de Bogotá D.C. [Obras culminadas]
Terminación de obra física y dotación del Cami Ferias del Hospital Engativá II Nivel ESE
</t>
    </r>
    <r>
      <rPr>
        <sz val="9"/>
        <color indexed="8"/>
        <rFont val="Calibri"/>
        <family val="2"/>
      </rPr>
      <t xml:space="preserve">
El 18-03-2015 el Hospital entrega carta solicitando liquidación del convenio 2007-2012 como conclusión de comité del 10-03-2015 y suscripción de nuevo convenio para la adquisición de la dotación del CAMI Ferias para el servicio de consulta externa según lo estipulado en el Plan de Saneamiento Fiscal y Financiero del Hospital.
El 19-03-2015 el Hospital Engativa entrega ajuste a los planos según Programa Médico Arquitectónico del CAMI Ferias.
El 30-03-2015 el Hospital entrega cotizaciones del estudio de mercado del proyecto actualizado a la vigencia 2015.
</t>
    </r>
    <r>
      <rPr>
        <b/>
        <sz val="9"/>
        <color indexed="8"/>
        <rFont val="Calibri"/>
        <family val="2"/>
      </rPr>
      <t xml:space="preserve">Reforzamiento y ampliación del Hospital Occidente De Kennedy III Nivel De Atención
</t>
    </r>
    <r>
      <rPr>
        <sz val="9"/>
        <color indexed="8"/>
        <rFont val="Calibri"/>
        <family val="2"/>
      </rPr>
      <t xml:space="preserve">
Se cuenta con concepto favorable para la actualización 2015 del proyecto de Inversión  de "Reforzamiento y Ampliación del Hospital Occidente de Kennedy III Nivel de atención"  que contempla la revisión de Estudios y Diseños Técnicos y la adecuación y ampliación del área provisional del  urgencias.
El 03 de Marzo de 2015, se realiza reunión de seguimiento al Convenio N° 1383-2014, en donde la SDS manifiesta a la ESE la preocupación y la necesidad sentida de agilizar los tiempos para elaborar el proceso de contratación. La ESE manifiesta que revisará lo solicitado.
El 03 de Marzo de 2015, la SDS manifiesta a la ESE la preocupación o necesidad sentida de agilizar los tiempos para la contratación en relación a el convenio 1402 - 2014, por la tanto solicita revisar las posibilidades de contratación que contiene el Manual de Contratación del Hospital, con el fin de agilizar los tiempos garantizando la transparencia el proceso.
El 11 de marzo de 2015, se realiza reunión de comité operativo, se revisan los documentos entregados por la ESE para la actualización de estudios y diseños, se revisan las cotizaciones y se evidencia errores en las mismas debido a las inconsistencias en cantidades, arrojando que el valor cotizado sea mayor al del convenio. Para agilizar tiempos se recomienda a la ESE usar el método de factor multiplicador para verificar el valor a contratar. La SDS entrega ejemplo para consideración y estudio del Hospital. 
El 17 de marzo de 2015, la ESE envía proyecto de Términos de Invitación. 
El 11 de Marzo de 2015, se revisan estudios y previos y cotizaciones realizadas por la ESE para la ampliación del área provisional de urgencias.  Se apoya a la ESE solicitando a los proveedores que enviaron cotizaciones que realicen visita técnica al lugar para verificación y aclaración de dudas, la ESE continúa en la elaboración de los términos de invitación. Se solicita a la ESE dar celeridad al proceso y cumplir con el cronograma de actividades.
El 11-03-2015 mediante radicado 2015IE6952 se remite a la Oficina Asesora Jurídica copia de la solicitud de liquidación del contrato 1671-2010 que se remitió anteriormente a la Dirección jurídica y de contratación para que se continúe con el debido proceso.
El 16 de  Marzo de 2015, el Contratista Carlos Urías Rueda Álvarez envía oficio con radicado N°2015ER2185 en donde realiza la solicitud  relacionada con la devolución del 50% restante de la rete garantía del contrato N° 1545-2013, según cláusula 48.2 “Cuando las obras estén totalmente terminadas y el Interventor haya emitido el Acta de Terminación de conformidad con las Cláusula 55.1 de las CSG, se le pagará al Contratista la mitad del total retenido y la otra mitad cuando haya transcurrido el Periodo de Responsabilidad por defectos y el Interventor haya certificado que todos los defectos notificados al contratista antes del vencimiento de este período han sido corregidos”. El 30 de marzo de 2015, Con el fin de dar respuesta a la solicitud realizada por el Contratista, la SDS solicita a la firma Interventora APPLUS NORCONTROL, la certificación respectiva para poder tramitar la devolución solicitada.
El 18 de marzo de 2015, se solicita a la ESE nuevamente dar celeridad al proceso y cumplir con el cronograma de actividades. Lo anterior debido a que a la fecha no se ha recibido el proyecto de términos de invitación para contratar el consultor que realice la actualización de los estudios y diseños.
El 25 de marzo de 2015 la SDS envía productos a la ESE, para consideración y complementación del proyecto de Términos de Invitación. 
A la espera de la respuesta solicitada a la subdirección de contratación el 13 de febrero de 2015 mediante radicado N° 2015IE3672 en donde se solicita  información acerca de los procesos jurídicos que adelanta para el contrato 1671-2010.</t>
    </r>
  </si>
  <si>
    <r>
      <rPr>
        <b/>
        <sz val="9"/>
        <color indexed="8"/>
        <rFont val="Calibri"/>
        <family val="2"/>
      </rPr>
      <t xml:space="preserve">Construcción, Reforzamiento, Adecuación, remodelación, dotaciòn y ampliación  de infraestructuras pertenecientes a la Secretaría Distrital de Salud de Bogotá D.C. 
Adecuación y dotación del Centro de Zoonosis.
</t>
    </r>
    <r>
      <rPr>
        <sz val="9"/>
        <color indexed="8"/>
        <rFont val="Calibri"/>
        <family val="2"/>
      </rPr>
      <t xml:space="preserve">
Avance de obra 75%  ejecutado, versus lo programado 95% según informe semanal de interventoria  No. 21 del periodo correspondiente del 02 al 07 de marzo de 2015.
Durante este periodo se realizaron las siguientes actividades:
1). Instalacion de estructura de cubierta metalica para corredores centrales en la zona de pasillos y alberguez, pasillos No.5, 6 Y 8.
2). Mantenimiento de puertas de jaulas y alberguez en el pasillo No. 5, 6 Y 8. Este comprende cambio de partes, lijada y pintura tipo acabado esmalte color a elegir.
3). Enchape de piso para alberguez  y jaulas del pasillo No.5, 6 Y 8
4). Instalacion de cubierta tipo teja ajover traslucida, en el area de pasillos No.5, 6 Y 8
5). Instalacion de canal en lamina galvanizada para aguas lluvias debidamente anclada, en el area de pasillos No.5, 6 Y 8.
6). Instalacion de piso tipo vinilo (caucho) para el edificio de sala de cirugias, incluye guardaescobas y remates.
7). Desmonte de cubiertas en asbesto cemento en el area de pasillos No. 3, 4, 5 y 6.
8). La interventoria recibio el area de pasillos No. 6 y 8. A traves de acta de recibo, con lista de no conformidades.
9) La interventoria recibio el edificio administrativo. A traves de acta de recibo, con lista de no conformidades.
Por solicitud de la Doctora Monica Gomez se suspendieron las actividades en el edificio sala de cirugia, la anotacion se realizo en el libro de obra.
El grupo de dotacion realizo visita de campo con el objetivo de inspeccionar las adecuciones que se estan llevando a cabo para continuar con el proceso de la dotacion del proyecto.
El grupo de dotacion emitira un informe de visita con las recomendaciones de acuerdo a la inspeccion visual.
De acuerdo a las recomendaciones realizadas por el grupo de dotacion  en la visita, se procedio a realizar los ajustes al diseño, a fin de el espacio cumpla con los requerimientos actuales de la norma de habilitacion Resolucion 4445 de 1996. Sin embargo los ajustes al diseño estan sujetos al informe de visita del grupo de dotacion y de la disponibilidad presupuestal.
Teniendo en cuenta el punto anterior se solicito a la interventoria la entrega del presupuesto y cantidades de los ajustes al diseño segun la recomendacion del grupo de dotacion para estudiar y analizar la viablidad economica.
La adicion No.1 y prorroga No.2 al contrato 0938-2014 se tramito y firmo por las partes el dia 04 de marzo de 2015.
Se procedio con la certificacion al corte de obra No.2 mendiante acta certificada por la interventoria de obra. Actualmente se encuentra en tramite.
El avance del contrato de la interventoría de obra es del 100% según informe semanal de interventoria No. 21 del periodo correspondiente del 02 al 07 de marzo de 2015.
Se solicito a la interventoria la entrega del presupuesto y cantidades de los ajustes al diseño segun la recomendacion del grupo de dotacion para estudiar y analizar la viablidad economica.
La adicion No.2 y prorroga No.2 al contrato de prestacion de servicios 2053-2013 se firmo  por las partes en el mes de marzo de 2015.
Se celebraron las actas de reunion No. 10 y 17 de marzo de 2015.
Se ha solicitado a traves de actas de reunion los documentos de obra productos de las ejecucion del contrato 0938-2014, relaciono:
1. Resultados de laboratorio, pruebas de resistencia del concreto (vigas cintas, para culatas zona de pasillos y albergues No.1 al 8), avaladas por el profesional idóneo; con el estudio y el concepto técnico de la interventoría.
2. Programación de obra entregada por el contratista para la ejecución de actividades durante la prorroga No.2 con el estudio y concepto técnico aprobatorio de la interventoría.
3. Certificados de calidad de materiales y/o insumos usados en obra.
4. Informe hidrosanitario para las adecuaciones exteriores debidamente avalado por el profesional idóneo, debe ir soportado y avalado con el concepto técnico aprobatorio de la interventoría.
5. Informe grafico de las condiciones existentes de los pasillos y albergues No. 1 al 7.
6. Entrega de los planos estructurales, cálculos y memorias de la estructura metálica de cubierta de la zona de albergues y pasillos No.1 al 8.
7. Informe de pruebas de estanqueidad, presión y funcionamiento eléctrico.</t>
    </r>
  </si>
  <si>
    <r>
      <rPr>
        <b/>
        <sz val="9"/>
        <color indexed="8"/>
        <rFont val="Calibri"/>
        <family val="2"/>
      </rPr>
      <t>Asesoria  y asistencia técnica al desarrollo de la infraestructura física hospitalaria Distrital</t>
    </r>
    <r>
      <rPr>
        <sz val="9"/>
        <color indexed="8"/>
        <rFont val="Calibri"/>
        <family val="2"/>
      </rPr>
      <t xml:space="preserve">
Se suscriben contratos de prestación de servicios 0072, 0378 y 0526 de 2015 para dar continuidad a la asesoria y asistencia técnica al desarrollo de la infraestructura física hospitalaria Distrital de las 22 Empresas Sociales del Estado.</t>
    </r>
  </si>
  <si>
    <r>
      <rPr>
        <b/>
        <sz val="9"/>
        <color indexed="8"/>
        <rFont val="Calibri"/>
        <family val="2"/>
      </rPr>
      <t xml:space="preserve">Seguimiento y evaluación de la gestión de los proyectos incluidos en el PMES </t>
    </r>
    <r>
      <rPr>
        <sz val="9"/>
        <color indexed="8"/>
        <rFont val="Calibri"/>
        <family val="2"/>
      </rPr>
      <t xml:space="preserve">
Se suscriben contratos de prestación de servicios En marzo se suscriben contratos 324, 379, 616, 411, 554, 625 y 477 para continuar con el seguimiento y evaluación de la gestión de los proyectos incluidos en el PMES.</t>
    </r>
  </si>
  <si>
    <r>
      <rPr>
        <b/>
        <sz val="9"/>
        <color indexed="8"/>
        <rFont val="Calibri"/>
        <family val="2"/>
      </rPr>
      <t xml:space="preserve">Desarrollo de la infraestructura y dotación requerida para la puesta en marcha de Centros de Salud y Desarrollo Humano
Unidades móviles para el fortalecimiento de la atención primaria en salud, de la estrategia CAMAD y Zoonosis, operadas por las ESEs del Distrito Capital
</t>
    </r>
    <r>
      <rPr>
        <sz val="9"/>
        <color indexed="8"/>
        <rFont val="Calibri"/>
        <family val="2"/>
      </rPr>
      <t xml:space="preserve">
El Hospital Tunjuelito presenta proyecto de inversión "Adquisición de Unidad Móvil para el Fortalecimiento de los Servicios de Esterilización de la Población Canina y Felina del Hospital Tunjuelito ESE" con radicado 2015ER16130 del 27-02-2015, se encuentra en evaluación por parte de la Secretaria Distrital de Salud, cuenta con concepto favorable en el componente metodológico.
El Hospital Pablo VI Bosa presenta proyecto de inversión "Fortalecimiento de la Prestación de los Servicios de Salud de Esterilización de la Población Canina y Felina en la Localidad de Bosa Unidad Móvil de Zoonosis" el 27 de febrero con radicado 2015 ER 16070, cuenta con concepto favorable en el componente metodológico, se remite para evaluación a la subsecretaria de Salud Pública.
El Hospital Usaquén presenta actualización del proyecto de inversión "Adquisición Centro de Salud y Desarrollo Humano Móvil Usaquén UPZ Verbenal Territorio Oriental" con radicado 2015 ER 16126 del 27-02-2015, se encuentra en evaluación por parte de la Secretaria Distrital de Salud, cuenta con concepto favorable en los componentes metodológico, de oferta y demanda.
El 27-02-2015 mediante radicado 2015ER160236 el Hospital Centro Oriente entrega actualización del proyecto "Adquisición de Unidad Móvil para el Fortalecimiento de la Atención Primaria en Salud CAMAD - Hospital Centro Oriente", cuenta con concepto favorable en el componente metodológico.
El 10-03-2015 mediante radicado 2015ER19136 el Hospital Centro Oriente entrega actualización del proyecto "Adquisición de una UBA Móvil para el Fortalecimiento de la Atención Primaria en Salud- Hospital Centro Oriente II Nivel ", cuenta con concepto favorable en el componente metodológico.
Se adelantan los trámites necesarios para ajustar y dar viabilidad a los proyectos de inversión correspondientes a las ESE involucradas en el proyecto
</t>
    </r>
    <r>
      <rPr>
        <b/>
        <sz val="9"/>
        <color indexed="8"/>
        <rFont val="Calibri"/>
        <family val="2"/>
      </rPr>
      <t xml:space="preserve">Suministro dotación hospitalaria para el mejoramiento de los servicios de salud oral en las ESE del Distrito Capital
</t>
    </r>
    <r>
      <rPr>
        <sz val="9"/>
        <color indexed="8"/>
        <rFont val="Calibri"/>
        <family val="2"/>
      </rPr>
      <t xml:space="preserve">
El 31-12-2014 se publicó resolución 2527 del 30 de dic-2014 por la cual se ordena la apertura del proceso FFDS-SASI-008-2014 para el "suministro de dotación hospitalaria para el mejoramiento de los servicios de salud oral en las ESE del distrito capital"
El 20-03-2015 se publica adenda No. 2 en la que se modifica el cronograma del proceso en razón a que la parte técnica requiere de un mayor tiempo para verificar los requisitos habilitantes de las propuestas presentadas quedando de la siguiente manera:
* publicación verificación requisitos habilitantes 24-03-2015...
* Respuesta a las observaciones hasta el 09-04-2015
* simulacro de la subasta electrónica 13-04-2015
* diligencia de apertura de sobres precio inicial propuesto 14-04-2015 9 a.m.
* subasta electrónica el 15-04-2015
* publicación acto administrativo de adjudicación o declaratoria de desierto 5 días hábiles siguientes a terminación de etapa anterior.
El 24-03-2015 se publica respuesta de observaciones del proceso e informe de verificación de requisitos habilitantes.
El 27-03-2015 se publica evaluación de fichas técnicas de cada proponente.
El 31-03-2015 se publica observaciones al proceso.
El 07-04-2015 se publica subsanaciones por parte de los oferentes del proceso FFDS-SASI-008-2014.
El 08-04-2015 se publica observaciones y subsanaciones allegadas por los proponentes al proceso.
El 09-04-2015 se publica las respuestas a observaciones e informe final de verificación de requisitos habilitantes.
</t>
    </r>
    <r>
      <rPr>
        <b/>
        <sz val="9"/>
        <color indexed="8"/>
        <rFont val="Calibri"/>
        <family val="2"/>
      </rPr>
      <t xml:space="preserve">Construcción y dotación upa 68 Britalia
</t>
    </r>
    <r>
      <rPr>
        <sz val="9"/>
        <color indexed="8"/>
        <rFont val="Calibri"/>
        <family val="2"/>
      </rPr>
      <t xml:space="preserve">
El Hospital del Sur presenta actualización del proyecto de inversión "Construcción y Dotación UPA 68 Britalia" con radicado 2015 ER  15950 del 27-02-2015, se encuentra en evaluación por parte de la Secretaria Distrital de Salud, cuenta con concepto favorable en el componente metodológico, pasa a evaluación del componente de oferta y demanda.
Mediante radicado 2015EE22366 del 27-03-2015 se le solicita a la ESE SUR sean enviados los insumos técnicos correspondientes a planos y plan médico arquitectónico, con el fin de constituir los procesos precontractuales del cumplimiento del proyecto para la construcción de la UPA Britalia. 
</t>
    </r>
    <r>
      <rPr>
        <b/>
        <sz val="9"/>
        <color indexed="8"/>
        <rFont val="Calibri"/>
        <family val="2"/>
      </rPr>
      <t xml:space="preserve">Adquirir una unidad móvil, para el hospital Fontibon ESE para el fortalecimiento de la atención primaria en salud
</t>
    </r>
    <r>
      <rPr>
        <sz val="9"/>
        <color indexed="8"/>
        <rFont val="Calibri"/>
        <family val="2"/>
      </rPr>
      <t xml:space="preserve">
En el mes de enero se presenta la unidad móvil terminada para el Hospital Fontibón, de acuerdo al cumplimiento del objeto contractual.
No se presentan más avances, la etapa a seguir es la de liquidación del convenio 2476-2012.
</t>
    </r>
    <r>
      <rPr>
        <b/>
        <sz val="9"/>
        <color indexed="8"/>
        <rFont val="Calibri"/>
        <family val="2"/>
      </rPr>
      <t xml:space="preserve">Construcción reubicación Upa San Bernardino
</t>
    </r>
    <r>
      <rPr>
        <sz val="9"/>
        <color indexed="8"/>
        <rFont val="Calibri"/>
        <family val="2"/>
      </rPr>
      <t xml:space="preserve">
El Hospital Pablo VI Bosa presenta actualización del proyecto de inversión "Construcción, Reubicación UPA San Bernardino" con radicado 2015 ER 25706 del 31-03-2015 se encuentra en evaluación por parte de la Secretaria Distrital de Salud.
El Hospital informa que los estudios y diseños para la UPA San Bernardino van a ser adelantados por ellos con recursos propios.
</t>
    </r>
    <r>
      <rPr>
        <b/>
        <sz val="9"/>
        <color indexed="8"/>
        <rFont val="Calibri"/>
        <family val="2"/>
      </rPr>
      <t xml:space="preserve">Fortalecimiento de la prestación de los servicios de salud de primer nivel - Uba Móvil de la ESE Pablo Vi Bosa
</t>
    </r>
    <r>
      <rPr>
        <sz val="9"/>
        <color indexed="8"/>
        <rFont val="Calibri"/>
        <family val="2"/>
      </rPr>
      <t xml:space="preserve">
En proceso de finalización de la Unidad móvil con la instalación de los acabados y ensambles finales como cumplimiento al objeto contractual entre la ESE Pablo VI Bosa y SOLUMEK
</t>
    </r>
    <r>
      <rPr>
        <b/>
        <sz val="9"/>
        <color indexed="8"/>
        <rFont val="Calibri"/>
        <family val="2"/>
      </rPr>
      <t xml:space="preserve">Construcción, dotación y puesta en funcionamiento upa san juan de dios centro de excelencia en atención primaria
</t>
    </r>
    <r>
      <rPr>
        <sz val="9"/>
        <color indexed="8"/>
        <rFont val="Calibri"/>
        <family val="2"/>
      </rPr>
      <t xml:space="preserve">
No se presentan avances en el periodo debido a que se está a la espera de la respuesta del Ministerio de Cultura con respecto a las intervenciones patrimoniales del Centro de Salud y esta depende de la aprobación del Plan Especial de Manejo y Protección del Complejo Hospitalario San Juan de Dios que adelanta la Universidad Nacional.
</t>
    </r>
    <r>
      <rPr>
        <b/>
        <sz val="9"/>
        <color indexed="8"/>
        <rFont val="Calibri"/>
        <family val="2"/>
      </rPr>
      <t xml:space="preserve">Construcción y dotación del Cami Danubio
</t>
    </r>
    <r>
      <rPr>
        <sz val="9"/>
        <color indexed="8"/>
        <rFont val="Calibri"/>
        <family val="2"/>
      </rPr>
      <t xml:space="preserve">
El Hospital Usme presenta actualización del proyecto de inversión "Construcción y Dotación del CAMI Danubio " con radicado 2015ER12460 del 15-02-2015, cuenta con concepto favorable en el componente metodológico, se encuentra en evaluación por parte de la Dirección de provisión de servicios de la Secretaria Distrital de Salud.</t>
    </r>
  </si>
  <si>
    <r>
      <rPr>
        <b/>
        <sz val="11"/>
        <color indexed="8"/>
        <rFont val="Tahoma"/>
        <family val="2"/>
      </rPr>
      <t>Adecuación y remodelación de infraestructuras pertenecientes a los puntos de atención de la red adscrita a la Secretaría Distrital de Salud de Bogotá D.C.   [Obras en proceso]</t>
    </r>
    <r>
      <rPr>
        <sz val="11"/>
        <color indexed="8"/>
        <rFont val="Tahoma"/>
        <family val="2"/>
      </rPr>
      <t xml:space="preserve">
Diez (10) proyectos hacen parte de esta actividad: 
1. Adecuación del área de urgencias del Hospital Bosa II nivel E.S.E.
2. Construcción del sistema de alarmas, detección, control y extinción de incendios, Hospital El Tunal III Nivel de Atencion ESE
3. Reordenamiento, ampliación, acciones de mitigación al impacto y dotación de la sede calle 80 del Hospital de Engativa
4. Adecuación y dotación del servicio de urgencias en el hospital La Victoria ESE III Nivel
5. Reposición de la infraestructura del hospital Meissen (asistencial y administrativa) y dotación de la nueva infraestructura.
6. Adecuación del servicio de urgencias - hospital San Blas II Nivel ESE
7. Reordenamiento, compra y reposición del equipo biomédico del hospital de suba II nivel
8. Construcción del sistema de alarma, detección y extinción de incendios de las sedes del hospital Tunjuelito II nivel ESE
9. Adecuación de la unidad de cuidados neonatales en la Unidad Materno Infantil El Carmen - Hospital Tunjuelito
10. Adecuación y dotación de sedes hospitalarias y servicios de urgencias de los Hospitales del Distrito.
Del proyecto No. 1 se revisan los estudios y diseños y se solicitan ajustes al Hospital.
Del proyecto No. 2 se ha ejecutado la I Fase, se adelanta proyección de estudios previos para el convenio a suscribir con el Hospital El Tunal para el desarrollo de las Fases II y III de la red contra incendios.
Del proyecto No. 5 se encuentra en formulación de estudios previos para contratar la consultoría para la elaboración de estudios y diseños del sistema de aire acondicionado y ventilación mecánica, sistema eléctrico y gases medicinales, para la terminación del nuevo edificio del Hospital Meissen II nivel E.S.E. 
Del proyecto No. 9 se avanza en un 60% en la ejecución de la obra, la dotación fue financiada por el Fondo de Desarrollo Local de Tunjuelito.
Para los proyectos 1, 2, 3, 4, 6, 7, 8 y 9 los hospitales presentan proyecto de inversión en la vigencia 2015, Seis (6) se encuentran en evaluación por parte de la Secretaria Distrital de Salud y dos (2) en ajustes por parte de los Hospitales.
</t>
    </r>
    <r>
      <rPr>
        <b/>
        <sz val="11"/>
        <color indexed="8"/>
        <rFont val="Tahoma"/>
        <family val="2"/>
      </rPr>
      <t xml:space="preserve">Adecuación y remodelación   de infraestructuras pertenecientes a los puntos de atención de la red adscrita a la Secretaría Distrital de Salud de Bogotá D.C.   [Obras culminadas]
</t>
    </r>
    <r>
      <rPr>
        <sz val="11"/>
        <color indexed="8"/>
        <rFont val="Tahoma"/>
        <family val="2"/>
      </rPr>
      <t xml:space="preserve">
Cinco (5) proyectos hacen parte de esta actividad: 
1. Fortalecimiento de la oferta de servicios de salud para la atención materno perinatal en el Instituto Materno Infantil
2. Sede administrativa Hospital Del Sur – Asdincgo
3. Remodelación, ampliación y dotación del servicio de urgencias del Hospital Simón Bolívar
4. Adecuación y dotación de la central de esterilización del Hospital Simón Bolívar
5. Adecuación para el mejoramiento de la infraestructura de Usaquén, CAMI Verbenal, Orquídeas, Codito, San Cristobal.
Del proyecto No. 1: el 16-01-2015 el Instituto Distrital de Patrimonio Cultural radica proyecto de intervención ante el Ministerio de Salud para su respectiva viabilidad.
Se recibe actualización de los proyectos No. 1, 2 y 5, se encuentra en evaluación por parte de la Secretaria Distrital de Salud, el proyecto 1 se encuentra en evaluación por parte de la Secretaria Distrital de Salud y el 2 y 5 en ajustes por parte de los hospitales.
Se encuentra en ejecución el componente de obra para los proyectos No. 3 con 45% de avance y proyecto No. 4 con 100% de avance, así mismo se adquirió la dotación biomédica de estos servicios.
</t>
    </r>
    <r>
      <rPr>
        <b/>
        <sz val="11"/>
        <color indexed="8"/>
        <rFont val="Tahoma"/>
        <family val="2"/>
      </rPr>
      <t xml:space="preserve">Dotación de tecnología biomédica   pertenecientes a    los puntos de atención de la red adscrita a la Secretaría Distrital de Salud de Bogotá D.C.  
</t>
    </r>
    <r>
      <rPr>
        <sz val="11"/>
        <color indexed="8"/>
        <rFont val="Tahoma"/>
        <family val="2"/>
      </rPr>
      <t xml:space="preserve">
Cuarenta y Un (41) proyectos hacen parte de esta actividad: 
1. Dotación biomédica para la contingencia de urgencias de las ESES del distrito capital.
2. Reposición de tecnología biomédica para el hospital Bosa II nivel E.S.E.
3. Dotación servicio farmacéutico Del Hospital Bosa II Nivel ESE
4. Adquisición de dotación para reposición servicios de obstetricia y de imágenes diagnosticas de mediana complejidad. Hospital Bosa
5. Dotación de la unidad de medicina transfusional en el hospital Centro Oriente ESE II Nivel de Atención Sede Jorge Eliecer Gaitán
6. Adquisición de equipos para reposición de servicios de cirugía ortopédica y uci pediátrica. Hospital Centro Oriente
7. Sede administrativa Hospital Del Sur - Asdincgo
8. Adquisición de dotación hospitalaria para el cumplimiento de condiciones de habilitación del servicio de hospitalización del hospital el Tunal III nivel ESE
9. Adquisición de dotación para reposición de equipos de servicios de control especial: imagenología, alta complejidad obstétrica, uci neonatos, uci pediátrica, uci adultos, cirugía ortopédica y neurológica. Hospital El Tunal
10. Fortalecimiento de los servicios de cuidado crítico y cirugía compleja (Angiografo)
11. Dotación tecnológica para los servicios de mediana y alta complejidad del Hospital Engativá II Nivel ESE en el marco del Sistema Obligatorio de Garantía De Calidad
12. Terminación de la infraestructura física y dotación del servicio de hospitalización del Cami Emaús
13. Adquisición de tecnología biomédica para el fortalecimiento de la atención en el servicio de ginecobstetricia del Hospital Fontibón ESE
14. Dotación hospitalaria para los servicios de cirugía y urgencias del Hospital Fontibon ESE 
15. Adquisición prioritaria de equipos biomédicos del hospital La Victoria III Nivel E.S.E Bogotá D.C., localidad cuarta
16. Fortalecimiento de la prestación de servicios de salud en el hospital la victoria
17. Adquisición de la dotación de control especial de la oferta para reposición de los equipos en los servicios de cuidados intermedios e intensivos, imágenes diagnosticas de alta complejidad y cirugía de ortopedia en el Hospital La Victoria Ese III Nivel
18. Adquisición y reposición de equipos biomédicos hospital Meissen II nivel E.S.E.
19. Reforzamiento y ampliación del Hospital Occidente De Kennedy III Nivel de Atención (Dotación)
20. Adquisición de equipos y elementos de dotación general para las instalaciones del Hospital Occidente de Kennedy
21. Adquisición de equipos y elementos de dotación general para las instalaciones del hospital Occidente de Kennedy 2013 - 2016
22. Adquisición de dotación para reposición servicios de imágenes diagnósticas y obstetricia, unidades de cuidados intensivos e intermedios neonatal, pediátrico y adulto, nefrología, oncología, cirugías ortopédica y neurológica. Hospital Occidente de Kennedy.
23. Reubicación Cami Patio Bonito - futuro Hospital Tintal
24. Construcción dotación y puesta en funcionamiento de la Upa Antonio Nariño (Dotación)
25. Adquisición de equipos biomédicos para el fortalecimiento de los servicios de consulta externa de las sedes del hospital Rafael Uribe Uribe
26. Reposición y compra de equipos biomédicos para el Hospital San Blas II Nivel ESE
27. Reposición y adquisición de equipos biomédicos para radiología en el Hospital San Blas ESE
28. Adquisición de equipos para la central de esterilización del hospital San Blas II Nivel ESE
29. Construcción y dotación de la Upa Los Libertadores
30. Reposición y compra de equipos biomédicos Hospital Santa Clara
31. Adquisición de dotación para reposición servicios de imágenes diagnósticas, unidades de cuidados intensivos e intermedios neonatal, pediátrico y adultos y cirugía cardiovascular. Hospital Santa Clara
32. Adecuación y dotación de la central de esterilización del Hospital Simón Bolívar
33. Adquisición de dotación para el servicio de sala de partos1 del Hospital Simón Bolívar
34. Remodelación, ampliación y dotación del servicio de neonatos del Hospital Simón Bolívar
35. Adquisición de dotación para reposición de los servicios de: imágenes diagnósticas, uci e intermedio adulto y pediátrico, nefrología, uci coronaria, cirugías: cardiovascular, implantes, trasplantes de órganos y tejidos, ortopédica y neurológica. Hospital Simón Bolívar.
36. Remodelación, ampliación y dotación del servicio de urgencias del Hospital Simón Bolívar
37. Remodelación y dotación del servicio de salas de cirugía del hospital Simón Bolívar E.S.E
38. Adquisición de dotación hospitalaria para el servicio farmacéutico (central de mezclas) del Hospital De Suba II Nivel
39. Adquisición y reposición de dotación de control especial para los servicios del hospital Tunjuelito II Nivel E.S.E.
40. Adquisición del equipo de Rx, Visiometro y espirómetro para el hospital de Usaquén I Nivel ESE
41. Suministro e instalación de dotación hospitalaria para el reemplazo de equipos e instrumental para las sedes hospitalarias de la red pública del distrito capital- tercerizados
Del Proyecto No. 1 se culmina la entrega de la dotación adquirida a través de la entrega e instalación de 4 camillas hidráulicas de transporte al Hospital Occidente de Kennedy y 14 al Hospital San Blas
Se reciben Diecinueve (19) proyectos de inversión de los proyectos No. 5, 6, 7, 8, 9, 10, 11, 15, 19, 21, 22, 23, 24, 30, 31, 37, 38, 39 y 40; Tres (3) proyectos devueltos al Hospital para ajustes, Dieciséis (16) se encuentran en evaluación por parte de la Secretaria Distrital de Salud.
Los proyectos 2, 3, 14, 15, 16, 18, 20, 27, 32, 33, 34 y 36 se encuentran en proceso de adquisición de los equipos biomédicos o entrega e instalación de los mismos.
El proyecto No. 41 se encuentra en proceso de Subasta Inversa, se publica adenda modificando el cronograma de la subasta en atención a que la diligencia de apertura de los sobres que contienen el precio inicial propuesto por los oferentes se ha extendido para el 01-04-2015.
Para los proyectos 4, 17, 26 y 30 en reuniones con los hospitales se definen criterios de presentación y ajustes al proyecto de inversión, para equipos de Control Especial de la Oferta. Se encuentra en proceso el estudio de mercado para definir el valor total del proyecto de inversión.
</t>
    </r>
    <r>
      <rPr>
        <b/>
        <sz val="11"/>
        <color indexed="8"/>
        <rFont val="Tahoma"/>
        <family val="2"/>
      </rPr>
      <t xml:space="preserve">Obras nuevas de infraestructura en salud [equipamientos nuevos para la ciudad en proceso]
</t>
    </r>
    <r>
      <rPr>
        <sz val="11"/>
        <color indexed="8"/>
        <rFont val="Tahoma"/>
        <family val="2"/>
      </rPr>
      <t xml:space="preserve">
Nueve (9) proyectos hacen parte de esta actividad: 
1. Construcción y dotación del Hospital Bosa II Nivel E.S.E.
2. Construcción y dotación Centro de Habilitación y Rehabilitación La Mexicana
3. Construcción, dotación y puesta en funcionamiento del Cami Diana Turbay- obra nueva reposición
4. Construcción, dotación y puesta en funcionamiento de la sede de salud pública, promoción y prevención, sede administrativa y archivo central de la ESE San Cristobal.
5. Reposición de infraestructura y dotación para la nueva torre del Hospital Simón Bolívar
6. Reordenamiento medico arquitectónico del hospital El Tunal E.S.E. III nivel. Ampliación de las unidades de cuidados críticos y urgencias y construcción de la torre de cuidados críticos
7. Construcción y dotación del nuevo hospital de Tunjuelito II Nivel 
8. Construcción y dotación hospital de Usme II nivel
9. Construcción, reubicación y dotación Cami Manuela Beltrán
Para los proyectos No. 1, 2, 3, 4, 6 y 8 se reciben proyectos de inversión ajustados a la vigencia 2015; cinco (5) se encuentran en evaluación por parte de la Secretaria Distrital de Salud y Uno (1) fue devuelto para ajustes por parte del Hospital.
Del proyecto No. 1 se encuentra en elaboración el instrumento urbanístico para la implantación del Nuevo Hospital Bosa II Nivel.
De los proyectos No. 2 y 3 se están actualizando los estudios y diseños para cumplir con las normas de habilitación.
Del proyectos No. 4 y 8 en ejecución de estudios y diseños, Anteproyecto arquitectónico y urbanístico del proyecto aprobados por la Secretaria Distrital de Salud.
Del proyecto No. 5 se encuentra en elaboración de estudio de factibilidad del proyecto por parte de la Embajada Sueca.
Del proyecto No. 6 Se cuenta con Plan de Regularización y manejo formulado, debe ser radicado por parte del Hospital ante Planeación Distrital.
Del proyecto No. 7 Se adelantó el proceso de negociación de la compra de los 25 predios para la construcción del nuevo Hospital de II Nivel de Tunjuelito. Se emitieron las ofertas formales de compras y se entregaron al Gerente del Hospital para ser entregadas a los propietarios de los predios, con los cuales se realizó reunión previamente para acordar las condiciones de la compra, se solicitan cotizaciones a la Lonja de Propiedad Raíz de Bogotá, Instituto Agustín Codazzi y a Catastro Distrital, sobre los avalúos comerciales de los 25 bienes inmuebles donde se construirá el Nuevo Hospital Tunjuelito.
Proyecto No. 9 en proceso de liquidación.
</t>
    </r>
    <r>
      <rPr>
        <b/>
        <sz val="11"/>
        <color indexed="8"/>
        <rFont val="Tahoma"/>
        <family val="2"/>
      </rPr>
      <t xml:space="preserve">Obras nuevas de infraestructura en salud [equipamientos nuevos para la ciudad obras culminadas]
</t>
    </r>
    <r>
      <rPr>
        <sz val="11"/>
        <color indexed="8"/>
        <rFont val="Tahoma"/>
        <family val="2"/>
      </rPr>
      <t xml:space="preserve">
Tres (3) proyectos hacen parte de esta actividad: 
1. Reposición CAMI chapinero
2. Construcción dotación y puesta en funcionamiento de la Upa Antonio Nariño
3. Construcción y dotación de la Upa Los Libertadores
El proyecto No. 1 ya se encuentra ejecutado, se ponen en funcionamiento servicios desde el 18 de noviembre de 2013, se encuentra en proceso de liquidación de contratos y convenios mediante los cuales se ejecutó el proyecto.
Para los proyectos No. 2 y 3 se adelanta proceso de liquidación de los contratos de obra para poder adelantar proceso precontractual para contratar la terminación de las Unidades Primarias de Atención.
Se recibe proyecto de inversión del proyecto No. 2, se devuelve al Hospital para ajustes.
</t>
    </r>
    <r>
      <rPr>
        <b/>
        <sz val="11"/>
        <color indexed="8"/>
        <rFont val="Tahoma"/>
        <family val="2"/>
      </rPr>
      <t xml:space="preserve">Obras de reforzamiento estructural realizadas en puntos de atención de la red adscrita a la Secretaría Distrital de Salud de Bogotá D.C. [Obras en proceso]
</t>
    </r>
    <r>
      <rPr>
        <sz val="11"/>
        <color indexed="8"/>
        <rFont val="Tahoma"/>
        <family val="2"/>
      </rPr>
      <t xml:space="preserve">
Tres (3) proyectos hacen parte de esta actividad: 
1. Ampliación, reordenamiento, reforzamiento estructural y dotación del Hospital La Victoria III Nivel ESE
2. Ampliación, reforzamiento y reordenamiento del Cami Pablo VI Bosa
3. Reforzamiento, reordenamiento y ampliación del hospital San Blas II Nivel ESE
Del proyecto No. 1 La consultoría CM Group continua en etapa de formulación del plan de regularización y Manejo.
Del Proyecto No. 2 los planos arquitectónicos del CAMI Pablo VI Bosa se aprueban por parte de la Secretaria Distrital de Salud, se adelanta recopilación de documentación necesaria para remitir proyecto al Ministerio de Salud para aprobación y posterior solicitud de licencia de construcción.
</t>
    </r>
    <r>
      <rPr>
        <b/>
        <sz val="11"/>
        <color indexed="8"/>
        <rFont val="Tahoma"/>
        <family val="2"/>
      </rPr>
      <t xml:space="preserve">Obras de reforzamiento estructural realizadas en puntos de atención de la red adscrita a la Secretaría Distrital de Salud de Bogotá D.C. [Obras culminadas]
</t>
    </r>
    <r>
      <rPr>
        <sz val="11"/>
        <color indexed="8"/>
        <rFont val="Tahoma"/>
        <family val="2"/>
      </rPr>
      <t xml:space="preserve">
Dos (2) proyectos hacen parte de esta actividad: 
1. Terminación de obra física y dotación del Cami Ferias del Hospital Engativá II Nivel ESE
2. Reforzamiento y ampliación del Hospital Occidente De Kennedy III Nivel De Atención
Para el proyecto No. 1 El Hospital entrega carta solicitando liquidación del convenio 2007-2012 como conclusión de comité del 10-03-2015 y suscripción de nuevo convenio para la adquisición de la dotación del CAMI Ferias para el servicio de consulta externa según lo estipulado en el Plan de Saneamiento Fiscal y Financiero del Hospital, el Hospital Engativa entrega ajuste a los planos según Programa Médico Arquitectónico del CAMI Ferias y entrega cotizaciones del estudio de mercado del proyecto actualizado a la vigencia 2015.
Para el proyecto No. 2 se inician convenios 1383-2014 y 1402-2014 a partir del 02-02-2015 para la actualización de los estudios y diseños de la Etapa I del Proyecto y para la ejecución de las obras de adecuación del área provisional de urgencias, se revisan estudios y previos y cotizaciones realizadas por la ESE para contratar la consultoría para estudios y diseños y la obra para las adecuaciones del área de urgencias.
</t>
    </r>
    <r>
      <rPr>
        <b/>
        <sz val="11"/>
        <color indexed="8"/>
        <rFont val="Tahoma"/>
        <family val="2"/>
      </rPr>
      <t xml:space="preserve">Construcción, Reforzamiento, Adecuación, remodelación, dotación y ampliación de infraestructuras pertenecientes a la Secretaría Distrital de Salud de Bogotá D.C. 
</t>
    </r>
    <r>
      <rPr>
        <sz val="11"/>
        <color indexed="8"/>
        <rFont val="Tahoma"/>
        <family val="2"/>
      </rPr>
      <t xml:space="preserve">
Adecuación y dotación del Centro de Zoonosis.
Avance de obra 75% ejecutado según informe semanal de interventoría.
</t>
    </r>
    <r>
      <rPr>
        <b/>
        <sz val="11"/>
        <color indexed="8"/>
        <rFont val="Tahoma"/>
        <family val="2"/>
      </rPr>
      <t xml:space="preserve">Asesoría y asistencia técnica al desarrollo de la infraestructura física hospitalaria Distrital
</t>
    </r>
    <r>
      <rPr>
        <sz val="11"/>
        <color indexed="8"/>
        <rFont val="Tahoma"/>
        <family val="2"/>
      </rPr>
      <t xml:space="preserve">
Se suscriben contratos de prestación de servicios 0072, 0378 y 0526 de 2015 para dar continuidad a la asesoría y asistencia técnica al desarrollo de la infraestructura física hospitalaria Distrital de las 22 Empresas Sociales del Estado.
</t>
    </r>
    <r>
      <rPr>
        <b/>
        <sz val="11"/>
        <color indexed="8"/>
        <rFont val="Tahoma"/>
        <family val="2"/>
      </rPr>
      <t xml:space="preserve">Seguimiento y evaluación de la gestión de los proyectos incluidos en el PMES 
</t>
    </r>
    <r>
      <rPr>
        <sz val="11"/>
        <color indexed="8"/>
        <rFont val="Tahoma"/>
        <family val="2"/>
      </rPr>
      <t xml:space="preserve">
Se suscriben contratos de prestación de servicios En marzo se suscriben contratos 324, 379, 616, 411, 554, 625 y 477 para continuar con el seguimiento y evaluación de la gestión de los proyectos incluidos en el PMES.</t>
    </r>
  </si>
  <si>
    <t>13 Proyectos se encuentran en proceso de adquisición o instalación de dotación biomédica.
Se publican resultados de evaluación de propuestas de la Subasta Inversa FFDS-SASI-007-2015.
Se programan recursos en el Plan de adquisiciones para iniciar o continuar ejecución de los proyectos.
Se reciben 37 proyectos de inversión actualizados a la vigencia 2015, se encuentran en evaluación por parte de la Secretaria Distrital de Salud.</t>
  </si>
  <si>
    <t>Los Hospitales deben presentar proyectos de inversión actualizados a la vigencia 2015 para aquellos proyectos que no han iniciado su ejecución, y se presenta demoras en la radicación de los mismos.
Se ha requerido a los Hospitales ajustes a los proyectos de inversión 
En espera de concepto de aprobación por parte del Ministerio de Cultura al proyecto de intervención del Instituto Materno Infantil.
Incorporación de los recursos de los convenios suscritos en el 2014 en los presupuestos de los Hospitales.</t>
  </si>
  <si>
    <r>
      <rPr>
        <b/>
        <sz val="11"/>
        <color indexed="8"/>
        <rFont val="Tahoma"/>
        <family val="2"/>
      </rPr>
      <t xml:space="preserve">Gestión de suelo, seguimiento y evaluación de centros de Salud y desarrollo humano
</t>
    </r>
    <r>
      <rPr>
        <sz val="11"/>
        <color indexed="8"/>
        <rFont val="Tahoma"/>
        <family val="2"/>
      </rPr>
      <t xml:space="preserve">
Upa Santa Rita Tibabuyes.
Se continúa la búsqueda del predio donde se pueda implantar la Upa Santa Rita.
</t>
    </r>
    <r>
      <rPr>
        <b/>
        <sz val="11"/>
        <color indexed="8"/>
        <rFont val="Tahoma"/>
        <family val="2"/>
      </rPr>
      <t xml:space="preserve">Desarrollo de la infraestructura y dotación requerida para la puesta en marcha de Centros de Salud y Desarrollo Humano
</t>
    </r>
    <r>
      <rPr>
        <sz val="11"/>
        <color indexed="8"/>
        <rFont val="Tahoma"/>
        <family val="2"/>
      </rPr>
      <t xml:space="preserve">
Ocho (8) proyectos hacen parte de esta actividad: 
1. Unidades móviles para el fortalecimiento de la atención primaria en salud, de la estrategia CAMAD y Zoonosis, operadas por las ESEs del Distrito Capital
2. Suministro dotación hospitalaria para el mejoramiento de los servicios de salud oral en las ESE del Distrito Capital
3. Construcción y dotación upa 68 Britalia
4. Adquirir una unidad móvil, para el hospital Fontibon ESE para el fortalecimiento de la atención primaria en salud
5. Construcción reubicación Upa San Bernardino
6. Fortalecimiento de la prestación de los servicios de salud de primer nivel - Uba Móvil de la ESE Pablo VI Bosa
7. Construcción, dotación y puesta en funcionamiento upa san juan de dios centro de excelencia en atención primaria
8. Construcción y dotación del Cami Danubio
Para el proyecto No. 1 se solicitan cotizaciones para actualizar estudio de mercado, se recibe actualización de los 5 proyectos de la Unidades Móviles, mediante estudio de mercado se definió el valor de cada tipo de unidad móvil.
Para el proyecto No. 2 se adelanta subasta inversa FFDS-SASI-008-2014 para el ""suministro de dotación hospitalaria para el mejoramiento de los servicios de salud oral en las ESE del distrito capital” El 20-03-2015 se publica adenda No. 2 en la que se modifica el cronograma del proceso en razón a que la parte técnica requiere de un mayor tiempo para verificar los requisitos habilitantes de las propuestas presentadas, el 24-03-2015 se publica respuesta de observaciones del proceso e informe de verificación de requisitos habilitantes, el 27-03-2015 se publica evaluación de fichas técnicas de cada proponente, el 31-03-2015 se publica observaciones al proceso, el 07-04-2015 se publica subsanaciones por parte de los oferentes del proceso FFDS-SASI-008-2014, el 08-04-2015 se publica observaciones y subsanaciones allegadas por los proponentes al proceso, el 09-04-2015 se publica las respuestas a observaciones e informe final de verificación de requisitos habilitantes.
Para el proyecto No. 3 se ajustan diseños para cumplimiento de las normas de habilitación y se radica el 06-02-2015 solicitud de licencia de construcción.
Para el proyecto No. 4 En el mes de enero se presenta la unidad móvil terminada para el Hospital Fontibón, de acuerdo al cumplimiento del objeto contractual.
Para el proyecto No. 5 se firma escritura de compraventa del predio el predio ubicado en el Sector Remanso I, en la kra 87n con calle 74c con un área de un área aproximada de 1726 m2 para la Construcción de la UPA San Bernardino. El Hospital informa que los estudios y diseños para la UPA San Bernardino van a ser adelantados por ellos con recursos propios. Y se recibe actualización del proyecto de inversión, el cual se encuentra en evaluación por parte de la Secretaria Distrital de Salud.
Para el proyecto No. 6 En proceso de finalización de la Unidad móvil con la instalación de los acabados y ensambles finales como cumplimiento al objeto contractual entre la ESE Pablo VI Bosa y SOLUMEK</t>
    </r>
  </si>
  <si>
    <t>Se programan recursos en el Plan de adquisiciones para iniciar o continuar ejecución de los proyectos.
Se adelanta Subasta inversa para la ejecución de un (1) proyecto que hace parte de esta meta.
Se radica expedición de licencia de construcción para la UPA Britalia.
Se firma escritura del predio para la UPA San Bernardino.
Se reciben Ocho (8) proyectos de inversión actualizados a la vigencia 2015, los cuales se encuentran en evaluación por parte de la Secretaria Distrital de Salud.</t>
  </si>
  <si>
    <t>Se adelanta proceso de contratación FFDS-SASI-008-2014, a 31-03-2015 ningun proponente esta habilitado, se esperan subsanaciones.</t>
  </si>
  <si>
    <t>Pendiente aprobacion final por parte del equipo supervisor del Contrato Interadmisnitrativo 2508/13,  el Diagnostico y Propuesta del Plan Especial de Manejo y Proteccion.</t>
  </si>
  <si>
    <t>Entrega final del documento del Plan especial de Manejo y Proteccion del Complejo Hospitalario San Juan de Dios (CHSJD), para revision.
Se cuenta con los estudios y diseños entregados por la Consultoria y el IDPC de acuerdo al contrato No. 147 de 2013.</t>
  </si>
  <si>
    <t>Documento del Plan Especial de Manejo y Proteccion del HSJD
Estudios y diseños de reforzamiento, restauracion y ampiacion  del  Instituto materno Infantil</t>
  </si>
  <si>
    <t>Pendiente aprobacion final por parte del equipo supervisor del Contrato Interadmisnitrativo 2508/13,  al Diagnostico y Propuesta del Plan Especial de Manejo y Proteccion del CHSJD.</t>
  </si>
  <si>
    <r>
      <rPr>
        <b/>
        <sz val="11"/>
        <color indexed="8"/>
        <rFont val="Calibri"/>
        <family val="2"/>
      </rPr>
      <t xml:space="preserve">Plan Especial de Manejo y Protección (PEMP)  Complejo Hospitalario San Juan de Dios (CHSJD)
</t>
    </r>
    <r>
      <rPr>
        <sz val="11"/>
        <color theme="1"/>
        <rFont val="Calibri"/>
        <family val="2"/>
      </rPr>
      <t xml:space="preserve">
01 A 15-04-2015. Se revisó documento de diagnóstico y propuesta del PEMP del HSJD. Componente Urbanístico y Edificio,.
07-04-15. se acompañó al Secretario de Salud,  en reunión interinstitucional con el fin de entregar observaciones preliminares del documento final PEMP del HSJD entregado por la Universidad Nacional. Convenio 1795-13.
14-04-2015. se realizó reunión con el IDPC. Con el fin de presentar las observaciones por parte de la Secretaría de Salud frente al documento del PEMP entregado por la Universidad Nacional.
29-04-2015. Se participó en comité técnico Convenio 1795 de 2013  PEMP HSJD.
29-04-2015. Se participó en reunión de presentación por parte de la Universidad Nacional Propuesta del plan Especial de Manejo y Protección – PEMP del HSJD , Contrato Interadministrativo No. 232-13  derivado del convenio 1795 de2013.
</t>
    </r>
    <r>
      <rPr>
        <b/>
        <sz val="11"/>
        <color indexed="8"/>
        <rFont val="Calibri"/>
        <family val="2"/>
      </rPr>
      <t>Victorias tempranas</t>
    </r>
    <r>
      <rPr>
        <sz val="11"/>
        <color theme="1"/>
        <rFont val="Calibri"/>
        <family val="2"/>
      </rPr>
      <t xml:space="preserve">
06-04-15. Se participó en mesa de trabajo  con la ERU tema: “Comercialización San Juan de Dios -Hospital de Kennedy”.
07-04-15. Se participó en mesa de trabajo  con la ERU tema: “Hospital de Kennedy para Urgencias en el HSJD”
10-04-2015. Se acompañó a funcionario de la Alcaldía Mayor a visita al Hospital San Juan de Dios.
15-04-2015. Se participó en reunión de visita fiscal de la Contraloría  de Bogotá, tema: Proyecto San Juan de Dios”
17-04-2015. Se participó en reunión de visita fiscal de la Contraloría  de Bogotá, tema: Proyecto San Juan de Dios”
20-04-2015. Se realizó reunión con el H. Kennedy tema: “proyecto Urgencias y UVO” – HSJD.
21-04-15. Se acompañó al Dr. Luis Rodriguez Gerente de proyecto San Juan, a reunión con el Dr. Nicolás Corso Gerente encargado de la ERU, con el fin de tratar  tema reapertura HSJD – Servicio de Urgencias.
27-04-2015. Se realizó reunión con el H. Kennedy tema: “proyecto Urgencias” – HSJD.
28-04-2015. Se acompañó al Dr. Bernardo Camacho Director del  Hemocentro y a su equipo técnico, a visita al edificio San Roque del Complejo Hospitalario San Juan de Dios.
29-04-2015. Se acompañó al Dr. Luis Rodriguez a reunión con el Dr. Camacho Director de Hemocentro. Tema: “CENTRO DISTRITAL DE CIENCIA, BIOTECNOLOGÍA E INNOVACIÓN PARA LA VIDA Y LA SALUD HUMANA - CENTRO DE TERAPIAS AVANZADAS Y MEDICINA REGENERATIVA” en el que se establece compromiso para la entregar del documento  de portafolio de servicios a desarrollar en el Edificio San Roque.
</t>
    </r>
    <r>
      <rPr>
        <b/>
        <sz val="11"/>
        <color indexed="8"/>
        <rFont val="Calibri"/>
        <family val="2"/>
      </rPr>
      <t>Instituto Materno Infantil (IMI)</t>
    </r>
    <r>
      <rPr>
        <sz val="11"/>
        <color theme="1"/>
        <rFont val="Calibri"/>
        <family val="2"/>
      </rPr>
      <t xml:space="preserve">
17-04-2015. se participó en reunión, en Dirección de Planeación Sectorial, proyecto instituto Materno Infantil con el fin de revisar avance de la elaboracion del proyecto de inversion..
27-04-2015. Se realizó reunión con el H. La Victoria tema: “Instituto Materno Infantil”., con el fin de presentarle al hospiiatal el proyecto de Intervencion.
30-04-2015. se entregó al Hospital la Victoria los productos desarrollados por la empresa consultora contratada por el IDPC, bajo el Convenio 2625 de 2012.</t>
    </r>
  </si>
</sst>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00"/>
    <numFmt numFmtId="195" formatCode="0.0%"/>
    <numFmt numFmtId="196" formatCode="00"/>
    <numFmt numFmtId="197" formatCode="_ * #,##0_ ;_ * \-#,##0_ ;_ * &quot;-&quot;??_ ;_ @_ "/>
    <numFmt numFmtId="198" formatCode="_(* #,##0.00_);_(* \(#,##0.00\);_(* &quot;-&quot;_);_(@_)"/>
    <numFmt numFmtId="199" formatCode="_-* #,##0.000000000\ _€_-;\-* #,##0.000000000\ _€_-;_-* &quot;-&quot;??\ _€_-;_-@_-"/>
    <numFmt numFmtId="200" formatCode="_(* #,##0_);_(* \(#,##0\);_(* &quot;-&quot;??_);_(@_)"/>
    <numFmt numFmtId="201" formatCode="#,##0.00000"/>
    <numFmt numFmtId="202" formatCode="_(* #,##0.0000000000000000000000000000000_);_(* \(#,##0.0000000000000000000000000000000\);_(* &quot;-&quot;_);_(@_)"/>
    <numFmt numFmtId="203" formatCode="0.000000000000"/>
    <numFmt numFmtId="204" formatCode="#,##0.00000000000000000000000000000000000000"/>
    <numFmt numFmtId="205" formatCode="_(* #,##0.000_);_(* \(#,##0.000\);_(* &quot;-&quot;_);_(@_)"/>
    <numFmt numFmtId="206" formatCode="_(* #,##0.0000_);_(* \(#,##0.0000\);_(* &quot;-&quot;_);_(@_)"/>
    <numFmt numFmtId="207" formatCode="_(* #,##0.0000000000_);_(* \(#,##0.0000000000\);_(* &quot;-&quot;??_);_(@_)"/>
    <numFmt numFmtId="208" formatCode="#,##0.000000000000000"/>
    <numFmt numFmtId="209" formatCode="0.00000000"/>
    <numFmt numFmtId="210" formatCode="_-* #,##0.00000000000\ _€_-;\-* #,##0.00000000000\ _€_-;_-* &quot;-&quot;???????????\ _€_-;_-@_-"/>
    <numFmt numFmtId="211" formatCode="_(* #,##0.0_);_(* \(#,##0.0\);_(* &quot;-&quot;??_);_(@_)"/>
    <numFmt numFmtId="212" formatCode="_(* #,##0.000_);_(* \(#,##0.000\);_(* &quot;-&quot;??_);_(@_)"/>
    <numFmt numFmtId="213" formatCode="_(* #,##0.0000_);_(* \(#,##0.0000\);_(* &quot;-&quot;??_);_(@_)"/>
    <numFmt numFmtId="214" formatCode="_(* #,##0.00000_);_(* \(#,##0.00000\);_(* &quot;-&quot;??_);_(@_)"/>
    <numFmt numFmtId="215" formatCode="_(* #,##0.000000_);_(* \(#,##0.000000\);_(* &quot;-&quot;??_);_(@_)"/>
    <numFmt numFmtId="216" formatCode="_(* #,##0.0000000_);_(* \(#,##0.0000000\);_(* &quot;-&quot;??_);_(@_)"/>
    <numFmt numFmtId="217" formatCode="_(* #,##0.00000000_);_(* \(#,##0.00000000\);_(* &quot;-&quot;??_);_(@_)"/>
    <numFmt numFmtId="218" formatCode="_(* #,##0.000000000_);_(* \(#,##0.000000000\);_(* &quot;-&quot;??_);_(@_)"/>
    <numFmt numFmtId="219" formatCode="_(* #,##0.00000000000_);_(* \(#,##0.00000000000\);_(* &quot;-&quot;??_);_(@_)"/>
    <numFmt numFmtId="220" formatCode="_ * #,##0.000_ ;_ * \-#,##0.000_ ;_ * &quot;-&quot;???_ ;_ @_ "/>
    <numFmt numFmtId="221" formatCode="#,##0.000"/>
    <numFmt numFmtId="222" formatCode="#,##0.0"/>
    <numFmt numFmtId="223" formatCode="&quot;Sí&quot;;&quot;Sí&quot;;&quot;No&quot;"/>
    <numFmt numFmtId="224" formatCode="&quot;Verdadero&quot;;&quot;Verdadero&quot;;&quot;Falso&quot;"/>
    <numFmt numFmtId="225" formatCode="&quot;Activado&quot;;&quot;Activado&quot;;&quot;Desactivado&quot;"/>
    <numFmt numFmtId="226" formatCode="[$€-2]\ #,##0.00_);[Red]\([$€-2]\ #,##0.00\)"/>
    <numFmt numFmtId="227" formatCode="0.0"/>
  </numFmts>
  <fonts count="70">
    <font>
      <sz val="11"/>
      <color theme="1"/>
      <name val="Calibri"/>
      <family val="2"/>
    </font>
    <font>
      <sz val="11"/>
      <color indexed="8"/>
      <name val="Calibri"/>
      <family val="2"/>
    </font>
    <font>
      <sz val="10"/>
      <name val="Arial"/>
      <family val="2"/>
    </font>
    <font>
      <b/>
      <sz val="9"/>
      <color indexed="9"/>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sz val="26"/>
      <color indexed="8"/>
      <name val="Calibri"/>
      <family val="2"/>
    </font>
    <font>
      <b/>
      <sz val="12"/>
      <color indexed="9"/>
      <name val="Calibri"/>
      <family val="2"/>
    </font>
    <font>
      <b/>
      <sz val="16"/>
      <color indexed="9"/>
      <name val="Calibri"/>
      <family val="2"/>
    </font>
    <font>
      <sz val="11"/>
      <color indexed="9"/>
      <name val="Calibri"/>
      <family val="2"/>
    </font>
    <font>
      <b/>
      <sz val="14"/>
      <color indexed="9"/>
      <name val="Calibri"/>
      <family val="2"/>
    </font>
    <font>
      <sz val="11"/>
      <color indexed="8"/>
      <name val="Arial"/>
      <family val="2"/>
    </font>
    <font>
      <sz val="9"/>
      <name val="Tahoma"/>
      <family val="2"/>
    </font>
    <font>
      <b/>
      <sz val="9"/>
      <name val="Tahoma"/>
      <family val="2"/>
    </font>
    <font>
      <sz val="12"/>
      <color indexed="8"/>
      <name val="Tahoma"/>
      <family val="2"/>
    </font>
    <font>
      <b/>
      <sz val="11"/>
      <name val="Tahoma"/>
      <family val="2"/>
    </font>
    <font>
      <sz val="11"/>
      <name val="Tahoma"/>
      <family val="2"/>
    </font>
    <font>
      <b/>
      <sz val="11"/>
      <color indexed="8"/>
      <name val="Tahoma"/>
      <family val="2"/>
    </font>
    <font>
      <sz val="11"/>
      <color indexed="8"/>
      <name val="Tahoma"/>
      <family val="2"/>
    </font>
    <font>
      <sz val="11"/>
      <color indexed="9"/>
      <name val="Tahoma"/>
      <family val="2"/>
    </font>
    <font>
      <sz val="9"/>
      <color indexed="8"/>
      <name val="Tahoma"/>
      <family val="2"/>
    </font>
    <font>
      <sz val="11"/>
      <name val="Arial"/>
      <family val="2"/>
    </font>
    <font>
      <sz val="11"/>
      <color indexed="10"/>
      <name val="Arial"/>
      <family val="2"/>
    </font>
    <font>
      <sz val="12"/>
      <name val="Calibri"/>
      <family val="2"/>
    </font>
    <font>
      <sz val="9"/>
      <name val="Calibri"/>
      <family val="2"/>
    </font>
    <font>
      <sz val="9"/>
      <color indexed="8"/>
      <name val="Calibri"/>
      <family val="2"/>
    </font>
    <font>
      <b/>
      <sz val="9"/>
      <color indexed="8"/>
      <name val="Calibri"/>
      <family val="2"/>
    </font>
    <font>
      <sz val="10"/>
      <name val="Calibri"/>
      <family val="2"/>
    </font>
    <font>
      <sz val="11"/>
      <color indexed="17"/>
      <name val="Calibri"/>
      <family val="2"/>
    </font>
    <font>
      <b/>
      <sz val="11"/>
      <color indexed="52"/>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sz val="26"/>
      <color indexed="10"/>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Tahoma"/>
      <family val="2"/>
    </font>
    <font>
      <sz val="11"/>
      <color theme="1"/>
      <name val="Arial"/>
      <family val="2"/>
    </font>
    <font>
      <sz val="9"/>
      <color theme="1"/>
      <name val="Calibri"/>
      <family val="2"/>
    </font>
    <font>
      <sz val="11"/>
      <color rgb="FFFF0000"/>
      <name val="Arial"/>
      <family val="2"/>
    </font>
    <font>
      <sz val="26"/>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rgb="FF002060"/>
        <bgColor indexed="64"/>
      </patternFill>
    </fill>
    <fill>
      <patternFill patternType="solid">
        <fgColor theme="0" tint="-0.3499799966812134"/>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thin"/>
      <right style="thin"/>
      <top style="thin"/>
      <bottom style="thin"/>
    </border>
    <border>
      <left style="thin"/>
      <right>
        <color indexed="63"/>
      </right>
      <top style="thin"/>
      <bottom style="thin"/>
    </border>
    <border>
      <left style="medium"/>
      <right style="thin"/>
      <top style="medium"/>
      <bottom style="thin"/>
    </border>
    <border>
      <left style="thin"/>
      <right style="thin"/>
      <top>
        <color indexed="63"/>
      </top>
      <bottom>
        <color indexed="63"/>
      </bottom>
    </border>
    <border>
      <left style="medium"/>
      <right style="thin"/>
      <top style="thin"/>
      <bottom style="thin"/>
    </border>
    <border>
      <left style="thin"/>
      <right style="thin"/>
      <top style="thin"/>
      <bottom style="medium"/>
    </border>
    <border>
      <left style="thin"/>
      <right>
        <color indexed="63"/>
      </right>
      <top style="thin"/>
      <bottom>
        <color indexed="63"/>
      </bottom>
    </border>
    <border>
      <left style="thin"/>
      <right>
        <color indexed="63"/>
      </right>
      <top style="thin"/>
      <bottom style="medium"/>
    </border>
    <border>
      <left style="thin"/>
      <right style="medium"/>
      <top style="thin"/>
      <bottom style="thin"/>
    </border>
    <border>
      <left style="thin"/>
      <right style="medium"/>
      <top style="thin"/>
      <bottom style="medium"/>
    </border>
    <border>
      <left style="thin"/>
      <right>
        <color indexed="63"/>
      </right>
      <top>
        <color indexed="63"/>
      </top>
      <bottom style="thin"/>
    </border>
    <border>
      <left style="medium"/>
      <right style="thin"/>
      <top style="thin"/>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color indexed="9"/>
      </left>
      <right style="thin">
        <color indexed="9"/>
      </right>
      <top>
        <color indexed="63"/>
      </top>
      <bottom>
        <color indexed="63"/>
      </bottom>
    </border>
    <border>
      <left style="thin"/>
      <right>
        <color indexed="63"/>
      </right>
      <top style="thin">
        <color indexed="9"/>
      </top>
      <bottom style="thin"/>
    </border>
    <border>
      <left>
        <color indexed="63"/>
      </left>
      <right style="thin">
        <color indexed="9"/>
      </right>
      <top style="thin">
        <color indexed="9"/>
      </top>
      <bottom style="thin"/>
    </border>
    <border>
      <left>
        <color indexed="63"/>
      </left>
      <right>
        <color indexed="63"/>
      </right>
      <top>
        <color indexed="63"/>
      </top>
      <bottom style="thin"/>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border>
    <border>
      <left style="thin">
        <color indexed="9"/>
      </left>
      <right>
        <color indexed="63"/>
      </right>
      <top>
        <color indexed="63"/>
      </top>
      <bottom>
        <color indexed="63"/>
      </bottom>
    </border>
    <border>
      <left>
        <color indexed="63"/>
      </left>
      <right style="thin"/>
      <top>
        <color indexed="63"/>
      </top>
      <bottom>
        <color indexed="63"/>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bottom style="thin"/>
    </border>
    <border>
      <left style="thin">
        <color indexed="9"/>
      </left>
      <right>
        <color indexed="63"/>
      </right>
      <top style="thin">
        <color indexed="9"/>
      </top>
      <bottom>
        <color indexed="63"/>
      </bottom>
    </border>
    <border>
      <left style="thin"/>
      <right>
        <color indexed="63"/>
      </right>
      <top style="thin">
        <color indexed="9"/>
      </top>
      <bottom style="thin">
        <color indexed="9"/>
      </bottom>
    </border>
    <border>
      <left>
        <color indexed="63"/>
      </left>
      <right>
        <color indexed="63"/>
      </right>
      <top style="thin">
        <color indexed="9"/>
      </top>
      <bottom>
        <color indexed="63"/>
      </bottom>
    </border>
  </borders>
  <cellStyleXfs count="6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5" fillId="29"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6"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4" fillId="0" borderId="8" applyNumberFormat="0" applyFill="0" applyAlignment="0" applyProtection="0"/>
    <xf numFmtId="0" fontId="63" fillId="0" borderId="9" applyNumberFormat="0" applyFill="0" applyAlignment="0" applyProtection="0"/>
  </cellStyleXfs>
  <cellXfs count="216">
    <xf numFmtId="0" fontId="0" fillId="0" borderId="0" xfId="0" applyFont="1" applyAlignment="1">
      <alignment/>
    </xf>
    <xf numFmtId="0" fontId="4" fillId="33" borderId="10" xfId="0" applyFont="1" applyFill="1" applyBorder="1" applyAlignment="1" applyProtection="1">
      <alignment horizontal="center" vertical="center" wrapText="1"/>
      <protection/>
    </xf>
    <xf numFmtId="0" fontId="6" fillId="0" borderId="0" xfId="0" applyFont="1" applyAlignment="1" applyProtection="1">
      <alignment/>
      <protection/>
    </xf>
    <xf numFmtId="0" fontId="0" fillId="0" borderId="0" xfId="0" applyAlignment="1" applyProtection="1">
      <alignment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15" fillId="34" borderId="0" xfId="0" applyFont="1" applyFill="1" applyAlignment="1" applyProtection="1">
      <alignment vertical="center"/>
      <protection/>
    </xf>
    <xf numFmtId="0" fontId="0" fillId="34"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xf>
    <xf numFmtId="0" fontId="0" fillId="0" borderId="0" xfId="0" applyFill="1" applyAlignment="1" applyProtection="1">
      <alignment horizontal="left" vertical="center"/>
      <protection/>
    </xf>
    <xf numFmtId="0" fontId="0" fillId="34" borderId="0" xfId="0" applyFill="1" applyAlignment="1" applyProtection="1">
      <alignment horizontal="left" vertical="center"/>
      <protection/>
    </xf>
    <xf numFmtId="0" fontId="0" fillId="0" borderId="0" xfId="0" applyAlignment="1" applyProtection="1">
      <alignment horizontal="center" vertical="center"/>
      <protection/>
    </xf>
    <xf numFmtId="0" fontId="6" fillId="0" borderId="0" xfId="0" applyFont="1" applyAlignment="1" applyProtection="1">
      <alignment horizontal="center"/>
      <protection/>
    </xf>
    <xf numFmtId="0" fontId="8" fillId="0" borderId="0" xfId="0" applyFont="1" applyAlignment="1" applyProtection="1">
      <alignment horizontal="center" vertical="center"/>
      <protection/>
    </xf>
    <xf numFmtId="0" fontId="0" fillId="35" borderId="0" xfId="0" applyFill="1" applyAlignment="1" applyProtection="1">
      <alignment vertical="center"/>
      <protection/>
    </xf>
    <xf numFmtId="0" fontId="11" fillId="33" borderId="11"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3" fillId="33" borderId="10" xfId="0" applyFont="1" applyFill="1" applyBorder="1" applyAlignment="1" applyProtection="1">
      <alignment horizontal="left" vertical="center" wrapText="1"/>
      <protection/>
    </xf>
    <xf numFmtId="0" fontId="13" fillId="33" borderId="10" xfId="0" applyFont="1" applyFill="1" applyBorder="1" applyAlignment="1" applyProtection="1">
      <alignment horizontal="center" vertical="center" wrapText="1"/>
      <protection/>
    </xf>
    <xf numFmtId="0" fontId="13" fillId="33" borderId="10" xfId="0" applyFont="1" applyFill="1" applyBorder="1" applyAlignment="1" applyProtection="1">
      <alignment horizontal="left" vertical="center" wrapText="1"/>
      <protection/>
    </xf>
    <xf numFmtId="0" fontId="11" fillId="33" borderId="12"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20" fillId="0" borderId="13" xfId="0" applyFont="1" applyBorder="1" applyAlignment="1" applyProtection="1">
      <alignment horizontal="justify" vertical="center" wrapText="1"/>
      <protection/>
    </xf>
    <xf numFmtId="0" fontId="20" fillId="0" borderId="13" xfId="0" applyFont="1" applyFill="1" applyBorder="1" applyAlignment="1" applyProtection="1">
      <alignment horizontal="justify" vertical="center" wrapText="1"/>
      <protection/>
    </xf>
    <xf numFmtId="0" fontId="64" fillId="35" borderId="0" xfId="0" applyFont="1" applyFill="1" applyAlignment="1" applyProtection="1">
      <alignment horizontal="justify" vertical="center"/>
      <protection/>
    </xf>
    <xf numFmtId="169" fontId="26" fillId="35" borderId="13" xfId="48" applyNumberFormat="1" applyFont="1" applyFill="1" applyBorder="1" applyAlignment="1" applyProtection="1">
      <alignment horizontal="justify" vertical="center" wrapText="1"/>
      <protection/>
    </xf>
    <xf numFmtId="0" fontId="25" fillId="35" borderId="0" xfId="0" applyFont="1" applyFill="1" applyAlignment="1" applyProtection="1">
      <alignment horizontal="justify" vertical="center"/>
      <protection/>
    </xf>
    <xf numFmtId="0" fontId="27" fillId="0" borderId="13" xfId="0" applyFont="1" applyFill="1" applyBorder="1" applyAlignment="1" applyProtection="1">
      <alignment horizontal="justify" vertical="center" wrapText="1"/>
      <protection/>
    </xf>
    <xf numFmtId="0" fontId="17" fillId="0" borderId="13" xfId="0" applyFont="1" applyFill="1" applyBorder="1" applyAlignment="1" applyProtection="1">
      <alignment horizontal="center" vertical="center" wrapText="1"/>
      <protection/>
    </xf>
    <xf numFmtId="0" fontId="27" fillId="0" borderId="13" xfId="0" applyFont="1" applyFill="1" applyBorder="1" applyAlignment="1" applyProtection="1">
      <alignment horizontal="center" vertical="center" wrapText="1"/>
      <protection/>
    </xf>
    <xf numFmtId="0" fontId="17" fillId="0" borderId="13" xfId="0" applyFont="1" applyFill="1" applyBorder="1" applyAlignment="1" applyProtection="1">
      <alignment vertical="center" wrapText="1"/>
      <protection/>
    </xf>
    <xf numFmtId="0" fontId="24" fillId="0" borderId="13" xfId="0" applyFont="1" applyBorder="1" applyAlignment="1" applyProtection="1">
      <alignment horizontal="center"/>
      <protection/>
    </xf>
    <xf numFmtId="0" fontId="17" fillId="0" borderId="13" xfId="0" applyFont="1" applyFill="1" applyBorder="1" applyAlignment="1" applyProtection="1">
      <alignment horizontal="center" wrapText="1"/>
      <protection/>
    </xf>
    <xf numFmtId="0" fontId="17" fillId="0" borderId="13" xfId="0" applyFont="1" applyFill="1" applyBorder="1" applyAlignment="1" applyProtection="1">
      <alignment wrapText="1"/>
      <protection/>
    </xf>
    <xf numFmtId="195" fontId="27" fillId="0" borderId="13" xfId="0" applyNumberFormat="1" applyFont="1" applyFill="1" applyBorder="1" applyAlignment="1" applyProtection="1">
      <alignment horizontal="center" vertical="center" wrapText="1"/>
      <protection/>
    </xf>
    <xf numFmtId="194" fontId="21" fillId="35" borderId="14" xfId="0" applyNumberFormat="1" applyFont="1" applyFill="1" applyBorder="1" applyAlignment="1" applyProtection="1">
      <alignment horizontal="justify" vertical="center"/>
      <protection/>
    </xf>
    <xf numFmtId="194" fontId="22" fillId="35" borderId="15" xfId="0" applyNumberFormat="1" applyFont="1" applyFill="1" applyBorder="1" applyAlignment="1" applyProtection="1">
      <alignment horizontal="justify" vertical="center" wrapText="1"/>
      <protection/>
    </xf>
    <xf numFmtId="0" fontId="17" fillId="0" borderId="13" xfId="0" applyFont="1" applyFill="1" applyBorder="1" applyAlignment="1" applyProtection="1">
      <alignment horizontal="justify" vertical="center" wrapText="1"/>
      <protection/>
    </xf>
    <xf numFmtId="0" fontId="27" fillId="0" borderId="13" xfId="0" applyFont="1" applyFill="1" applyBorder="1" applyAlignment="1" applyProtection="1">
      <alignment horizontal="justify" vertical="center" textRotation="90" wrapText="1"/>
      <protection/>
    </xf>
    <xf numFmtId="0" fontId="17" fillId="0" borderId="10" xfId="0" applyFont="1" applyFill="1" applyBorder="1" applyAlignment="1" applyProtection="1">
      <alignment horizontal="justify" vertical="center" wrapText="1"/>
      <protection/>
    </xf>
    <xf numFmtId="0" fontId="27" fillId="0" borderId="10" xfId="0" applyFont="1" applyFill="1" applyBorder="1" applyAlignment="1" applyProtection="1">
      <alignment horizontal="justify" vertical="center" textRotation="90" wrapText="1"/>
      <protection/>
    </xf>
    <xf numFmtId="0" fontId="27" fillId="0" borderId="10" xfId="0" applyFont="1" applyFill="1" applyBorder="1" applyAlignment="1" applyProtection="1">
      <alignment horizontal="justify" vertical="center" wrapText="1"/>
      <protection/>
    </xf>
    <xf numFmtId="0" fontId="17" fillId="0" borderId="10" xfId="0" applyFont="1" applyFill="1" applyBorder="1" applyAlignment="1" applyProtection="1">
      <alignment horizontal="justify" vertical="center" textRotation="90" wrapText="1"/>
      <protection/>
    </xf>
    <xf numFmtId="0" fontId="17" fillId="0" borderId="16" xfId="0" applyFont="1" applyFill="1" applyBorder="1" applyAlignment="1" applyProtection="1">
      <alignment horizontal="justify" vertical="center" wrapText="1"/>
      <protection/>
    </xf>
    <xf numFmtId="0" fontId="17" fillId="0" borderId="13" xfId="0" applyFont="1" applyFill="1" applyBorder="1" applyAlignment="1" applyProtection="1">
      <alignment horizontal="justify" vertical="center" textRotation="90" wrapText="1"/>
      <protection/>
    </xf>
    <xf numFmtId="9" fontId="17" fillId="0" borderId="10" xfId="0" applyNumberFormat="1" applyFont="1" applyFill="1" applyBorder="1" applyAlignment="1" applyProtection="1">
      <alignment horizontal="justify" vertical="center" wrapText="1"/>
      <protection/>
    </xf>
    <xf numFmtId="0" fontId="17" fillId="35" borderId="13" xfId="0" applyFont="1" applyFill="1" applyBorder="1" applyAlignment="1" applyProtection="1">
      <alignment horizontal="justify" vertical="center" wrapText="1"/>
      <protection/>
    </xf>
    <xf numFmtId="0" fontId="65" fillId="35" borderId="10" xfId="0" applyFont="1" applyFill="1" applyBorder="1" applyAlignment="1" applyProtection="1">
      <alignment horizontal="justify" vertical="center" wrapText="1"/>
      <protection/>
    </xf>
    <xf numFmtId="1" fontId="27" fillId="0" borderId="13" xfId="51" applyNumberFormat="1" applyFont="1" applyFill="1" applyBorder="1" applyAlignment="1" applyProtection="1">
      <alignment horizontal="justify" vertical="center" textRotation="90" wrapText="1"/>
      <protection/>
    </xf>
    <xf numFmtId="0" fontId="24" fillId="0" borderId="17" xfId="0" applyFont="1" applyBorder="1" applyAlignment="1" applyProtection="1">
      <alignment horizontal="justify" vertical="center" wrapText="1"/>
      <protection/>
    </xf>
    <xf numFmtId="0" fontId="20" fillId="34" borderId="13" xfId="0" applyFont="1" applyFill="1" applyBorder="1" applyAlignment="1" applyProtection="1">
      <alignment horizontal="justify" vertical="center" wrapText="1"/>
      <protection/>
    </xf>
    <xf numFmtId="0" fontId="24" fillId="0" borderId="13" xfId="0" applyFont="1" applyBorder="1" applyAlignment="1" applyProtection="1">
      <alignment horizontal="justify" vertical="center" wrapText="1"/>
      <protection/>
    </xf>
    <xf numFmtId="0" fontId="20" fillId="0" borderId="18" xfId="0" applyFont="1" applyBorder="1" applyAlignment="1" applyProtection="1">
      <alignment horizontal="justify" vertical="center" wrapText="1"/>
      <protection/>
    </xf>
    <xf numFmtId="0" fontId="20" fillId="34" borderId="18" xfId="0" applyFont="1" applyFill="1" applyBorder="1" applyAlignment="1" applyProtection="1">
      <alignment horizontal="justify" vertical="center" wrapText="1"/>
      <protection/>
    </xf>
    <xf numFmtId="0" fontId="20" fillId="0" borderId="18" xfId="0" applyFont="1" applyFill="1" applyBorder="1" applyAlignment="1" applyProtection="1">
      <alignment horizontal="justify" vertical="center" wrapText="1"/>
      <protection/>
    </xf>
    <xf numFmtId="0" fontId="24" fillId="0" borderId="18" xfId="0" applyFont="1" applyBorder="1" applyAlignment="1" applyProtection="1">
      <alignment horizontal="justify" vertical="center" wrapText="1"/>
      <protection/>
    </xf>
    <xf numFmtId="0" fontId="17" fillId="36" borderId="10" xfId="0" applyFont="1" applyFill="1" applyBorder="1" applyAlignment="1" applyProtection="1">
      <alignment horizontal="justify" vertical="center" wrapText="1"/>
      <protection/>
    </xf>
    <xf numFmtId="0" fontId="27" fillId="36" borderId="10" xfId="0" applyFont="1" applyFill="1" applyBorder="1" applyAlignment="1" applyProtection="1">
      <alignment horizontal="justify" vertical="center" wrapText="1"/>
      <protection/>
    </xf>
    <xf numFmtId="0" fontId="27" fillId="36" borderId="10" xfId="0" applyFont="1" applyFill="1" applyBorder="1" applyAlignment="1" applyProtection="1">
      <alignment horizontal="justify" vertical="center" textRotation="90" wrapText="1"/>
      <protection/>
    </xf>
    <xf numFmtId="194" fontId="21" fillId="36" borderId="14" xfId="0" applyNumberFormat="1" applyFont="1" applyFill="1" applyBorder="1" applyAlignment="1" applyProtection="1">
      <alignment horizontal="justify" vertical="center"/>
      <protection/>
    </xf>
    <xf numFmtId="194" fontId="22" fillId="36" borderId="15" xfId="0" applyNumberFormat="1" applyFont="1" applyFill="1" applyBorder="1" applyAlignment="1" applyProtection="1">
      <alignment horizontal="justify" vertical="center" wrapText="1"/>
      <protection/>
    </xf>
    <xf numFmtId="0" fontId="27" fillId="0" borderId="13" xfId="0" applyFont="1" applyFill="1" applyBorder="1" applyAlignment="1" applyProtection="1">
      <alignment horizontal="left" vertical="center" wrapText="1"/>
      <protection/>
    </xf>
    <xf numFmtId="0" fontId="24" fillId="35" borderId="13" xfId="0" applyFont="1" applyFill="1" applyBorder="1" applyAlignment="1" applyProtection="1">
      <alignment/>
      <protection/>
    </xf>
    <xf numFmtId="0" fontId="0" fillId="34" borderId="13" xfId="0" applyFill="1" applyBorder="1" applyAlignment="1" applyProtection="1">
      <alignment/>
      <protection/>
    </xf>
    <xf numFmtId="0" fontId="27" fillId="0" borderId="13" xfId="0" applyFont="1" applyFill="1" applyBorder="1" applyAlignment="1" applyProtection="1">
      <alignment wrapText="1"/>
      <protection/>
    </xf>
    <xf numFmtId="0" fontId="24" fillId="0" borderId="13" xfId="0" applyFont="1" applyBorder="1" applyAlignment="1" applyProtection="1">
      <alignment vertical="center"/>
      <protection/>
    </xf>
    <xf numFmtId="0" fontId="24" fillId="0" borderId="13" xfId="0" applyFont="1" applyBorder="1" applyAlignment="1" applyProtection="1">
      <alignment/>
      <protection/>
    </xf>
    <xf numFmtId="195" fontId="30" fillId="0" borderId="13" xfId="0" applyNumberFormat="1" applyFont="1" applyFill="1" applyBorder="1" applyAlignment="1" applyProtection="1">
      <alignment horizontal="center" vertical="center" wrapText="1"/>
      <protection/>
    </xf>
    <xf numFmtId="0" fontId="8" fillId="0" borderId="13" xfId="0" applyFont="1" applyFill="1" applyBorder="1" applyAlignment="1" applyProtection="1">
      <alignment horizontal="center" vertical="center" wrapText="1"/>
      <protection/>
    </xf>
    <xf numFmtId="9" fontId="30" fillId="0" borderId="13" xfId="0" applyNumberFormat="1" applyFont="1" applyFill="1" applyBorder="1" applyAlignment="1" applyProtection="1">
      <alignment horizontal="center" vertical="center" wrapText="1"/>
      <protection/>
    </xf>
    <xf numFmtId="9" fontId="24" fillId="0" borderId="13" xfId="0" applyNumberFormat="1" applyFont="1" applyBorder="1" applyAlignment="1" applyProtection="1">
      <alignment wrapText="1"/>
      <protection/>
    </xf>
    <xf numFmtId="0" fontId="17" fillId="37" borderId="13" xfId="0" applyFont="1" applyFill="1" applyBorder="1" applyAlignment="1" applyProtection="1">
      <alignment wrapText="1"/>
      <protection/>
    </xf>
    <xf numFmtId="0" fontId="17" fillId="37" borderId="13" xfId="0" applyFont="1" applyFill="1" applyBorder="1" applyAlignment="1" applyProtection="1">
      <alignment horizontal="center" vertical="center" wrapText="1"/>
      <protection/>
    </xf>
    <xf numFmtId="0" fontId="17" fillId="37" borderId="13" xfId="0" applyFont="1" applyFill="1" applyBorder="1" applyAlignment="1" applyProtection="1">
      <alignment horizontal="left" vertical="center" wrapText="1"/>
      <protection/>
    </xf>
    <xf numFmtId="195" fontId="17" fillId="37" borderId="13" xfId="0" applyNumberFormat="1" applyFont="1" applyFill="1" applyBorder="1" applyAlignment="1" applyProtection="1">
      <alignment horizontal="center" vertical="center" wrapText="1"/>
      <protection/>
    </xf>
    <xf numFmtId="0" fontId="0" fillId="37" borderId="13" xfId="0" applyFill="1" applyBorder="1" applyAlignment="1" applyProtection="1">
      <alignment vertical="center"/>
      <protection/>
    </xf>
    <xf numFmtId="0" fontId="65" fillId="0" borderId="13" xfId="0" applyFont="1" applyFill="1" applyBorder="1" applyAlignment="1" applyProtection="1">
      <alignment horizontal="justify" vertical="center" wrapText="1"/>
      <protection/>
    </xf>
    <xf numFmtId="0" fontId="65" fillId="35" borderId="13" xfId="0" applyFont="1" applyFill="1" applyBorder="1" applyAlignment="1" applyProtection="1">
      <alignment horizontal="justify" vertical="center" wrapText="1"/>
      <protection/>
    </xf>
    <xf numFmtId="0" fontId="65" fillId="37" borderId="13" xfId="0" applyFont="1" applyFill="1" applyBorder="1" applyAlignment="1" applyProtection="1">
      <alignment horizontal="justify" vertical="center" wrapText="1"/>
      <protection/>
    </xf>
    <xf numFmtId="0" fontId="65" fillId="0" borderId="13" xfId="0" applyFont="1" applyFill="1" applyBorder="1" applyAlignment="1" applyProtection="1">
      <alignment horizontal="justify" vertical="top" wrapText="1"/>
      <protection/>
    </xf>
    <xf numFmtId="0" fontId="65" fillId="0" borderId="13" xfId="0" applyFont="1" applyFill="1" applyBorder="1" applyAlignment="1" applyProtection="1">
      <alignment horizontal="left" vertical="center" wrapText="1"/>
      <protection/>
    </xf>
    <xf numFmtId="0" fontId="65" fillId="0" borderId="13" xfId="0" applyFont="1" applyFill="1" applyBorder="1" applyAlignment="1" applyProtection="1">
      <alignment horizontal="center" vertical="center" wrapText="1"/>
      <protection/>
    </xf>
    <xf numFmtId="0" fontId="64" fillId="34" borderId="13" xfId="0" applyFont="1" applyFill="1" applyBorder="1" applyAlignment="1" applyProtection="1">
      <alignment wrapText="1"/>
      <protection/>
    </xf>
    <xf numFmtId="0" fontId="64" fillId="34" borderId="13" xfId="0" applyFont="1" applyFill="1" applyBorder="1" applyAlignment="1" applyProtection="1">
      <alignment vertical="center" wrapText="1"/>
      <protection/>
    </xf>
    <xf numFmtId="0" fontId="64" fillId="0" borderId="13" xfId="0" applyFont="1" applyBorder="1" applyAlignment="1" applyProtection="1">
      <alignment wrapText="1"/>
      <protection/>
    </xf>
    <xf numFmtId="0" fontId="0" fillId="37" borderId="13" xfId="0" applyFill="1" applyBorder="1" applyAlignment="1" applyProtection="1">
      <alignment horizontal="center" vertical="center"/>
      <protection/>
    </xf>
    <xf numFmtId="0" fontId="64" fillId="0" borderId="13" xfId="0" applyFont="1" applyFill="1" applyBorder="1" applyAlignment="1" applyProtection="1">
      <alignment wrapText="1"/>
      <protection/>
    </xf>
    <xf numFmtId="0" fontId="0" fillId="36" borderId="13" xfId="0" applyFill="1" applyBorder="1" applyAlignment="1" applyProtection="1">
      <alignment horizontal="center" vertical="center"/>
      <protection/>
    </xf>
    <xf numFmtId="0" fontId="0" fillId="36" borderId="13" xfId="0" applyFill="1" applyBorder="1" applyAlignment="1" applyProtection="1">
      <alignment vertical="center"/>
      <protection/>
    </xf>
    <xf numFmtId="0" fontId="17" fillId="36" borderId="13" xfId="0" applyFont="1" applyFill="1" applyBorder="1" applyAlignment="1" applyProtection="1">
      <alignment wrapText="1"/>
      <protection/>
    </xf>
    <xf numFmtId="0" fontId="65" fillId="36" borderId="13" xfId="0" applyFont="1" applyFill="1" applyBorder="1" applyAlignment="1" applyProtection="1">
      <alignment horizontal="justify" vertical="center" wrapText="1"/>
      <protection/>
    </xf>
    <xf numFmtId="0" fontId="17" fillId="36" borderId="13" xfId="0" applyFont="1" applyFill="1" applyBorder="1" applyAlignment="1" applyProtection="1">
      <alignment horizontal="center" vertical="center" wrapText="1"/>
      <protection/>
    </xf>
    <xf numFmtId="195" fontId="17" fillId="36" borderId="13" xfId="0" applyNumberFormat="1" applyFont="1" applyFill="1" applyBorder="1" applyAlignment="1" applyProtection="1">
      <alignment horizontal="center" vertical="center" wrapText="1"/>
      <protection/>
    </xf>
    <xf numFmtId="9" fontId="27" fillId="0" borderId="10" xfId="0" applyNumberFormat="1" applyFont="1" applyFill="1" applyBorder="1" applyAlignment="1" applyProtection="1">
      <alignment horizontal="justify" vertical="center" wrapText="1"/>
      <protection/>
    </xf>
    <xf numFmtId="9" fontId="27" fillId="0" borderId="10" xfId="56" applyFont="1" applyFill="1" applyBorder="1" applyAlignment="1" applyProtection="1">
      <alignment horizontal="justify" vertical="center" wrapText="1"/>
      <protection/>
    </xf>
    <xf numFmtId="9" fontId="27" fillId="0" borderId="13" xfId="56" applyFont="1" applyFill="1" applyBorder="1" applyAlignment="1" applyProtection="1">
      <alignment horizontal="justify" vertical="center" wrapText="1"/>
      <protection/>
    </xf>
    <xf numFmtId="9" fontId="30" fillId="0" borderId="13" xfId="57" applyNumberFormat="1" applyFont="1" applyFill="1" applyBorder="1" applyAlignment="1" applyProtection="1">
      <alignment horizontal="center" vertical="center" wrapText="1"/>
      <protection/>
    </xf>
    <xf numFmtId="9" fontId="27" fillId="0" borderId="13" xfId="57" applyNumberFormat="1" applyFont="1" applyFill="1" applyBorder="1" applyAlignment="1" applyProtection="1">
      <alignment horizontal="center" vertical="center" wrapText="1"/>
      <protection/>
    </xf>
    <xf numFmtId="0" fontId="0" fillId="0" borderId="0" xfId="0" applyFont="1" applyAlignment="1" applyProtection="1">
      <alignment vertical="center"/>
      <protection/>
    </xf>
    <xf numFmtId="0" fontId="65" fillId="37" borderId="13" xfId="0" applyFont="1" applyFill="1" applyBorder="1" applyAlignment="1" applyProtection="1">
      <alignment horizontal="left" vertical="center" wrapText="1"/>
      <protection/>
    </xf>
    <xf numFmtId="0" fontId="65" fillId="36" borderId="13" xfId="0" applyFont="1" applyFill="1" applyBorder="1" applyAlignment="1" applyProtection="1">
      <alignment horizontal="left" vertical="center" wrapText="1"/>
      <protection/>
    </xf>
    <xf numFmtId="0" fontId="65" fillId="0" borderId="13" xfId="0" applyFont="1" applyFill="1" applyBorder="1" applyAlignment="1" applyProtection="1">
      <alignment horizontal="left" vertical="top" wrapText="1"/>
      <protection/>
    </xf>
    <xf numFmtId="0" fontId="66" fillId="0" borderId="13" xfId="0" applyFont="1" applyFill="1" applyBorder="1" applyAlignment="1" applyProtection="1">
      <alignment horizontal="center" vertical="center" wrapText="1"/>
      <protection/>
    </xf>
    <xf numFmtId="10" fontId="29" fillId="0" borderId="14" xfId="0" applyNumberFormat="1" applyFont="1" applyFill="1" applyBorder="1" applyAlignment="1" applyProtection="1">
      <alignment horizontal="center" vertical="center" wrapText="1"/>
      <protection/>
    </xf>
    <xf numFmtId="9" fontId="27" fillId="0" borderId="19" xfId="56" applyFont="1" applyFill="1" applyBorder="1" applyAlignment="1" applyProtection="1">
      <alignment horizontal="center" vertical="center" wrapText="1"/>
      <protection/>
    </xf>
    <xf numFmtId="9" fontId="27" fillId="36" borderId="19" xfId="0" applyNumberFormat="1" applyFont="1" applyFill="1" applyBorder="1" applyAlignment="1" applyProtection="1">
      <alignment horizontal="center" vertical="center" wrapText="1"/>
      <protection/>
    </xf>
    <xf numFmtId="9" fontId="27" fillId="0" borderId="19" xfId="0" applyNumberFormat="1" applyFont="1" applyFill="1" applyBorder="1" applyAlignment="1" applyProtection="1">
      <alignment horizontal="center" vertical="center" wrapText="1"/>
      <protection/>
    </xf>
    <xf numFmtId="10" fontId="27" fillId="0" borderId="19" xfId="0" applyNumberFormat="1" applyFont="1" applyFill="1" applyBorder="1" applyAlignment="1" applyProtection="1">
      <alignment horizontal="center" vertical="center" wrapText="1"/>
      <protection/>
    </xf>
    <xf numFmtId="195" fontId="27" fillId="0" borderId="19" xfId="56" applyNumberFormat="1" applyFont="1" applyFill="1" applyBorder="1" applyAlignment="1" applyProtection="1">
      <alignment horizontal="center" vertical="center" wrapText="1"/>
      <protection/>
    </xf>
    <xf numFmtId="10" fontId="17" fillId="0" borderId="19" xfId="56" applyNumberFormat="1" applyFont="1" applyFill="1" applyBorder="1" applyAlignment="1" applyProtection="1">
      <alignment horizontal="center" vertical="center" wrapText="1"/>
      <protection/>
    </xf>
    <xf numFmtId="0" fontId="17" fillId="0" borderId="19" xfId="0" applyFont="1" applyFill="1" applyBorder="1" applyAlignment="1" applyProtection="1">
      <alignment horizontal="center" vertical="center" wrapText="1"/>
      <protection/>
    </xf>
    <xf numFmtId="9" fontId="24" fillId="0" borderId="14" xfId="0" applyNumberFormat="1" applyFont="1" applyBorder="1" applyAlignment="1" applyProtection="1">
      <alignment horizontal="center" vertical="center" wrapText="1"/>
      <protection/>
    </xf>
    <xf numFmtId="9" fontId="24" fillId="0" borderId="20" xfId="0" applyNumberFormat="1" applyFont="1" applyBorder="1" applyAlignment="1" applyProtection="1">
      <alignment horizontal="center" vertical="center" wrapText="1"/>
      <protection/>
    </xf>
    <xf numFmtId="194" fontId="21" fillId="0" borderId="14" xfId="0" applyNumberFormat="1" applyFont="1" applyFill="1" applyBorder="1" applyAlignment="1" applyProtection="1">
      <alignment horizontal="justify" vertical="center"/>
      <protection/>
    </xf>
    <xf numFmtId="194" fontId="22" fillId="0" borderId="15" xfId="0" applyNumberFormat="1" applyFont="1" applyFill="1" applyBorder="1" applyAlignment="1" applyProtection="1">
      <alignment horizontal="justify" vertical="center" wrapText="1"/>
      <protection/>
    </xf>
    <xf numFmtId="0" fontId="15" fillId="0" borderId="0" xfId="0" applyFont="1" applyFill="1" applyAlignment="1" applyProtection="1">
      <alignment vertical="center"/>
      <protection/>
    </xf>
    <xf numFmtId="0" fontId="12" fillId="0" borderId="0" xfId="0" applyFont="1" applyAlignment="1" applyProtection="1">
      <alignment horizontal="left"/>
      <protection/>
    </xf>
    <xf numFmtId="0" fontId="0" fillId="0" borderId="13" xfId="0" applyBorder="1" applyAlignment="1" applyProtection="1">
      <alignment vertical="center"/>
      <protection locked="0"/>
    </xf>
    <xf numFmtId="0" fontId="0" fillId="0" borderId="21" xfId="0" applyBorder="1" applyAlignment="1" applyProtection="1">
      <alignment vertical="center"/>
      <protection locked="0"/>
    </xf>
    <xf numFmtId="0" fontId="0" fillId="0" borderId="13" xfId="0" applyFill="1" applyBorder="1" applyAlignment="1" applyProtection="1">
      <alignment vertical="center"/>
      <protection locked="0"/>
    </xf>
    <xf numFmtId="0" fontId="0" fillId="0" borderId="21" xfId="0" applyFill="1" applyBorder="1" applyAlignment="1" applyProtection="1">
      <alignment vertical="center"/>
      <protection locked="0"/>
    </xf>
    <xf numFmtId="10" fontId="0" fillId="0" borderId="17" xfId="0" applyNumberFormat="1" applyFill="1" applyBorder="1" applyAlignment="1" applyProtection="1">
      <alignment vertical="center"/>
      <protection locked="0"/>
    </xf>
    <xf numFmtId="10" fontId="23" fillId="35" borderId="17" xfId="0" applyNumberFormat="1" applyFont="1" applyFill="1" applyBorder="1" applyAlignment="1" applyProtection="1">
      <alignment horizontal="justify" vertical="center"/>
      <protection locked="0"/>
    </xf>
    <xf numFmtId="0" fontId="24" fillId="35" borderId="13" xfId="0" applyFont="1" applyFill="1" applyBorder="1" applyAlignment="1" applyProtection="1">
      <alignment horizontal="justify" vertical="center"/>
      <protection locked="0"/>
    </xf>
    <xf numFmtId="0" fontId="24" fillId="35" borderId="21" xfId="0" applyFont="1" applyFill="1" applyBorder="1" applyAlignment="1" applyProtection="1">
      <alignment horizontal="justify" vertical="center"/>
      <protection locked="0"/>
    </xf>
    <xf numFmtId="0" fontId="24" fillId="36" borderId="13" xfId="0" applyFont="1" applyFill="1" applyBorder="1" applyAlignment="1" applyProtection="1">
      <alignment horizontal="justify" vertical="center"/>
      <protection locked="0"/>
    </xf>
    <xf numFmtId="0" fontId="24" fillId="36" borderId="21" xfId="0" applyFont="1" applyFill="1" applyBorder="1" applyAlignment="1" applyProtection="1">
      <alignment horizontal="justify" vertical="center"/>
      <protection locked="0"/>
    </xf>
    <xf numFmtId="0" fontId="0" fillId="0" borderId="18" xfId="0" applyBorder="1" applyAlignment="1" applyProtection="1">
      <alignment vertical="center"/>
      <protection locked="0"/>
    </xf>
    <xf numFmtId="0" fontId="0" fillId="0" borderId="22" xfId="0" applyBorder="1" applyAlignment="1" applyProtection="1">
      <alignment vertical="center"/>
      <protection locked="0"/>
    </xf>
    <xf numFmtId="0" fontId="0" fillId="0" borderId="0" xfId="0" applyAlignment="1" applyProtection="1">
      <alignment vertical="center"/>
      <protection locked="0"/>
    </xf>
    <xf numFmtId="10" fontId="8" fillId="0" borderId="13" xfId="0" applyNumberFormat="1" applyFont="1" applyBorder="1" applyAlignment="1" applyProtection="1">
      <alignment horizontal="center" vertical="center" wrapText="1"/>
      <protection locked="0"/>
    </xf>
    <xf numFmtId="0" fontId="0" fillId="0" borderId="13" xfId="0" applyBorder="1" applyAlignment="1" applyProtection="1">
      <alignment vertical="center" wrapText="1"/>
      <protection locked="0"/>
    </xf>
    <xf numFmtId="0" fontId="8" fillId="37" borderId="13" xfId="0" applyFont="1" applyFill="1" applyBorder="1" applyAlignment="1" applyProtection="1">
      <alignment horizontal="center" vertical="center" wrapText="1"/>
      <protection locked="0"/>
    </xf>
    <xf numFmtId="0" fontId="0" fillId="37" borderId="13" xfId="0" applyFill="1" applyBorder="1" applyAlignment="1" applyProtection="1">
      <alignment vertical="center" wrapText="1"/>
      <protection locked="0"/>
    </xf>
    <xf numFmtId="10" fontId="8" fillId="36" borderId="13" xfId="0" applyNumberFormat="1" applyFont="1" applyFill="1" applyBorder="1" applyAlignment="1" applyProtection="1">
      <alignment horizontal="center" vertical="center" wrapText="1"/>
      <protection locked="0"/>
    </xf>
    <xf numFmtId="0" fontId="0" fillId="36" borderId="13" xfId="0" applyFill="1" applyBorder="1" applyAlignment="1" applyProtection="1">
      <alignment vertical="center" wrapText="1"/>
      <protection locked="0"/>
    </xf>
    <xf numFmtId="10" fontId="8" fillId="37" borderId="13" xfId="0" applyNumberFormat="1" applyFont="1" applyFill="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8" fillId="36" borderId="13" xfId="0" applyFont="1" applyFill="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0" fillId="0" borderId="0" xfId="0" applyAlignment="1" applyProtection="1">
      <alignment vertical="center" wrapText="1"/>
      <protection locked="0"/>
    </xf>
    <xf numFmtId="0" fontId="24" fillId="35" borderId="13" xfId="0" applyFont="1" applyFill="1" applyBorder="1" applyAlignment="1" applyProtection="1">
      <alignment horizontal="justify" vertical="center" wrapText="1"/>
      <protection locked="0"/>
    </xf>
    <xf numFmtId="0" fontId="24" fillId="35" borderId="21" xfId="0" applyFont="1" applyFill="1" applyBorder="1" applyAlignment="1" applyProtection="1">
      <alignment horizontal="justify" vertical="center" wrapText="1"/>
      <protection locked="0"/>
    </xf>
    <xf numFmtId="0" fontId="31" fillId="0" borderId="13" xfId="0" applyFont="1" applyFill="1" applyBorder="1" applyAlignment="1" applyProtection="1">
      <alignment horizontal="justify" vertical="center" wrapText="1"/>
      <protection locked="0"/>
    </xf>
    <xf numFmtId="10" fontId="30" fillId="0" borderId="13" xfId="57" applyNumberFormat="1" applyFont="1" applyFill="1" applyBorder="1" applyAlignment="1" applyProtection="1">
      <alignment horizontal="center" vertical="center" wrapText="1"/>
      <protection/>
    </xf>
    <xf numFmtId="194" fontId="21" fillId="36" borderId="23" xfId="0" applyNumberFormat="1" applyFont="1" applyFill="1" applyBorder="1" applyAlignment="1" applyProtection="1">
      <alignment horizontal="center" vertical="center"/>
      <protection/>
    </xf>
    <xf numFmtId="0" fontId="17" fillId="36" borderId="13" xfId="0" applyFont="1" applyFill="1" applyBorder="1" applyAlignment="1" applyProtection="1">
      <alignment horizontal="justify" vertical="center" wrapText="1"/>
      <protection/>
    </xf>
    <xf numFmtId="0" fontId="17" fillId="36" borderId="10" xfId="0" applyFont="1" applyFill="1" applyBorder="1" applyAlignment="1" applyProtection="1">
      <alignment horizontal="justify" vertical="center" textRotation="90" wrapText="1"/>
      <protection/>
    </xf>
    <xf numFmtId="0" fontId="17" fillId="36" borderId="16" xfId="0" applyFont="1" applyFill="1" applyBorder="1" applyAlignment="1" applyProtection="1">
      <alignment horizontal="justify" vertical="center" wrapText="1"/>
      <protection/>
    </xf>
    <xf numFmtId="10" fontId="29" fillId="36" borderId="19" xfId="0" applyNumberFormat="1" applyFont="1" applyFill="1" applyBorder="1" applyAlignment="1" applyProtection="1">
      <alignment horizontal="center" vertical="center" wrapText="1"/>
      <protection/>
    </xf>
    <xf numFmtId="0" fontId="64" fillId="36" borderId="0" xfId="0" applyFont="1" applyFill="1" applyAlignment="1" applyProtection="1">
      <alignment horizontal="justify" vertical="center"/>
      <protection/>
    </xf>
    <xf numFmtId="169" fontId="26" fillId="36" borderId="13" xfId="48" applyNumberFormat="1" applyFont="1" applyFill="1" applyBorder="1" applyAlignment="1" applyProtection="1">
      <alignment horizontal="justify" vertical="center" wrapText="1"/>
      <protection/>
    </xf>
    <xf numFmtId="0" fontId="25" fillId="36" borderId="0" xfId="0" applyFont="1" applyFill="1" applyAlignment="1" applyProtection="1">
      <alignment horizontal="justify" vertical="center"/>
      <protection/>
    </xf>
    <xf numFmtId="0" fontId="17" fillId="35" borderId="13" xfId="0" applyFont="1" applyFill="1" applyBorder="1" applyAlignment="1" applyProtection="1">
      <alignment horizontal="center" vertical="center" wrapText="1"/>
      <protection/>
    </xf>
    <xf numFmtId="0" fontId="65" fillId="36" borderId="10" xfId="0" applyFont="1" applyFill="1" applyBorder="1" applyAlignment="1" applyProtection="1">
      <alignment horizontal="justify" vertical="center" wrapText="1"/>
      <protection/>
    </xf>
    <xf numFmtId="9" fontId="27" fillId="36" borderId="10" xfId="0" applyNumberFormat="1" applyFont="1" applyFill="1" applyBorder="1" applyAlignment="1" applyProtection="1">
      <alignment horizontal="justify" vertical="center" wrapText="1"/>
      <protection/>
    </xf>
    <xf numFmtId="0" fontId="24" fillId="36" borderId="13" xfId="0" applyFont="1" applyFill="1" applyBorder="1" applyAlignment="1" applyProtection="1">
      <alignment horizontal="justify" vertical="center" wrapText="1"/>
      <protection locked="0"/>
    </xf>
    <xf numFmtId="10" fontId="27" fillId="0" borderId="19" xfId="56" applyNumberFormat="1" applyFont="1" applyFill="1" applyBorder="1" applyAlignment="1" applyProtection="1">
      <alignment horizontal="center" vertical="center" wrapText="1"/>
      <protection/>
    </xf>
    <xf numFmtId="9" fontId="17" fillId="37" borderId="13" xfId="0" applyNumberFormat="1" applyFont="1" applyFill="1" applyBorder="1" applyAlignment="1" applyProtection="1">
      <alignment horizontal="center" vertical="center" wrapText="1"/>
      <protection/>
    </xf>
    <xf numFmtId="2" fontId="8" fillId="0" borderId="13" xfId="0" applyNumberFormat="1" applyFont="1" applyFill="1" applyBorder="1" applyAlignment="1" applyProtection="1">
      <alignment horizontal="center" vertical="center" wrapText="1"/>
      <protection/>
    </xf>
    <xf numFmtId="9" fontId="23" fillId="35" borderId="17" xfId="0" applyNumberFormat="1" applyFont="1" applyFill="1" applyBorder="1" applyAlignment="1" applyProtection="1">
      <alignment horizontal="justify" vertical="center"/>
      <protection locked="0"/>
    </xf>
    <xf numFmtId="9" fontId="0" fillId="0" borderId="0" xfId="0" applyNumberFormat="1" applyFill="1" applyAlignment="1" applyProtection="1">
      <alignment vertical="center"/>
      <protection/>
    </xf>
    <xf numFmtId="9" fontId="4" fillId="33" borderId="11" xfId="0" applyNumberFormat="1" applyFont="1" applyFill="1" applyBorder="1" applyAlignment="1" applyProtection="1">
      <alignment horizontal="center" vertical="center" wrapText="1"/>
      <protection/>
    </xf>
    <xf numFmtId="9" fontId="23" fillId="36" borderId="17" xfId="0" applyNumberFormat="1" applyFont="1" applyFill="1" applyBorder="1" applyAlignment="1" applyProtection="1">
      <alignment horizontal="justify" vertical="center"/>
      <protection locked="0"/>
    </xf>
    <xf numFmtId="9" fontId="0" fillId="0" borderId="17" xfId="0" applyNumberFormat="1" applyFill="1" applyBorder="1" applyAlignment="1" applyProtection="1">
      <alignment vertical="center"/>
      <protection locked="0"/>
    </xf>
    <xf numFmtId="9" fontId="0" fillId="0" borderId="24" xfId="0" applyNumberFormat="1" applyFill="1" applyBorder="1" applyAlignment="1" applyProtection="1">
      <alignment vertical="center"/>
      <protection locked="0"/>
    </xf>
    <xf numFmtId="9" fontId="0" fillId="0" borderId="0" xfId="0" applyNumberFormat="1" applyFill="1" applyAlignment="1" applyProtection="1">
      <alignment vertical="center"/>
      <protection locked="0"/>
    </xf>
    <xf numFmtId="0" fontId="0" fillId="0" borderId="17" xfId="0" applyNumberFormat="1" applyFill="1" applyBorder="1" applyAlignment="1" applyProtection="1">
      <alignment vertical="center"/>
      <protection locked="0"/>
    </xf>
    <xf numFmtId="0" fontId="29" fillId="0" borderId="13" xfId="0" applyFont="1" applyFill="1" applyBorder="1" applyAlignment="1" applyProtection="1">
      <alignment horizontal="left" vertical="center" wrapText="1"/>
      <protection/>
    </xf>
    <xf numFmtId="9" fontId="8" fillId="0" borderId="13" xfId="0" applyNumberFormat="1" applyFont="1" applyBorder="1" applyAlignment="1" applyProtection="1">
      <alignment horizontal="center" vertical="center" wrapText="1"/>
      <protection locked="0"/>
    </xf>
    <xf numFmtId="9" fontId="8" fillId="37" borderId="13" xfId="0" applyNumberFormat="1" applyFont="1" applyFill="1" applyBorder="1" applyAlignment="1" applyProtection="1">
      <alignment horizontal="center" vertical="center" wrapText="1"/>
      <protection locked="0"/>
    </xf>
    <xf numFmtId="195" fontId="27" fillId="0" borderId="19" xfId="56" applyNumberFormat="1" applyFont="1" applyFill="1" applyBorder="1" applyAlignment="1" applyProtection="1">
      <alignment horizontal="center" vertical="center" wrapText="1"/>
      <protection locked="0"/>
    </xf>
    <xf numFmtId="3" fontId="31" fillId="0" borderId="13" xfId="0" applyNumberFormat="1" applyFont="1" applyFill="1" applyBorder="1" applyAlignment="1" applyProtection="1">
      <alignment horizontal="center" vertical="center" wrapText="1"/>
      <protection locked="0"/>
    </xf>
    <xf numFmtId="0" fontId="30" fillId="0" borderId="13" xfId="0" applyFont="1" applyFill="1" applyBorder="1" applyAlignment="1" applyProtection="1">
      <alignment horizontal="justify" vertical="center" wrapText="1"/>
      <protection locked="0"/>
    </xf>
    <xf numFmtId="0" fontId="31" fillId="0" borderId="13" xfId="0" applyFont="1" applyBorder="1" applyAlignment="1" applyProtection="1">
      <alignment horizontal="justify" vertical="center" wrapText="1"/>
      <protection locked="0"/>
    </xf>
    <xf numFmtId="0" fontId="67" fillId="0" borderId="13" xfId="0" applyFont="1" applyBorder="1" applyAlignment="1" applyProtection="1">
      <alignment vertical="center" wrapText="1"/>
      <protection locked="0"/>
    </xf>
    <xf numFmtId="0" fontId="31" fillId="0" borderId="13" xfId="0" applyFont="1" applyFill="1" applyBorder="1" applyAlignment="1" applyProtection="1">
      <alignment vertical="center"/>
      <protection locked="0"/>
    </xf>
    <xf numFmtId="0" fontId="31" fillId="0" borderId="13" xfId="0" applyFont="1" applyFill="1" applyBorder="1" applyAlignment="1" applyProtection="1">
      <alignment horizontal="left" vertical="center" wrapText="1"/>
      <protection locked="0"/>
    </xf>
    <xf numFmtId="0" fontId="24" fillId="0" borderId="13" xfId="0" applyFont="1" applyBorder="1" applyAlignment="1" applyProtection="1">
      <alignment vertical="center" wrapText="1"/>
      <protection locked="0"/>
    </xf>
    <xf numFmtId="9" fontId="30" fillId="0" borderId="13" xfId="57" applyNumberFormat="1" applyFont="1" applyFill="1" applyBorder="1" applyAlignment="1" applyProtection="1">
      <alignment horizontal="center" vertical="center" wrapText="1"/>
      <protection locked="0"/>
    </xf>
    <xf numFmtId="200" fontId="33" fillId="34" borderId="13" xfId="50" applyNumberFormat="1" applyFont="1" applyFill="1" applyBorder="1" applyAlignment="1" applyProtection="1">
      <alignment horizontal="center" vertical="center" wrapText="1"/>
      <protection locked="0"/>
    </xf>
    <xf numFmtId="171" fontId="33" fillId="34" borderId="13" xfId="50" applyFont="1" applyFill="1" applyBorder="1" applyAlignment="1" applyProtection="1">
      <alignment horizontal="center" vertical="center" wrapText="1"/>
      <protection locked="0"/>
    </xf>
    <xf numFmtId="10" fontId="30" fillId="0" borderId="13" xfId="57" applyNumberFormat="1" applyFont="1" applyFill="1" applyBorder="1" applyAlignment="1" applyProtection="1">
      <alignment horizontal="center" vertical="center" wrapText="1"/>
      <protection locked="0"/>
    </xf>
    <xf numFmtId="10" fontId="33" fillId="34" borderId="13" xfId="0" applyNumberFormat="1" applyFont="1" applyFill="1" applyBorder="1" applyAlignment="1" applyProtection="1">
      <alignment vertical="center" wrapText="1"/>
      <protection locked="0"/>
    </xf>
    <xf numFmtId="194" fontId="21" fillId="35" borderId="25" xfId="0" applyNumberFormat="1" applyFont="1" applyFill="1" applyBorder="1" applyAlignment="1" applyProtection="1">
      <alignment horizontal="center" vertical="center"/>
      <protection/>
    </xf>
    <xf numFmtId="194" fontId="21" fillId="35" borderId="26" xfId="0" applyNumberFormat="1" applyFont="1" applyFill="1" applyBorder="1" applyAlignment="1" applyProtection="1">
      <alignment horizontal="center" vertical="center"/>
      <protection/>
    </xf>
    <xf numFmtId="194" fontId="21" fillId="35" borderId="27" xfId="0" applyNumberFormat="1" applyFont="1" applyFill="1" applyBorder="1" applyAlignment="1" applyProtection="1">
      <alignment horizontal="center" vertical="center"/>
      <protection/>
    </xf>
    <xf numFmtId="0" fontId="11" fillId="33" borderId="11" xfId="0" applyFont="1" applyFill="1" applyBorder="1" applyAlignment="1" applyProtection="1">
      <alignment horizontal="center" vertical="center" wrapText="1"/>
      <protection/>
    </xf>
    <xf numFmtId="0" fontId="11" fillId="33" borderId="28" xfId="0" applyFont="1" applyFill="1" applyBorder="1" applyAlignment="1" applyProtection="1">
      <alignment horizontal="center" vertical="center" wrapText="1"/>
      <protection/>
    </xf>
    <xf numFmtId="169" fontId="24" fillId="35" borderId="13" xfId="48" applyNumberFormat="1" applyFont="1" applyFill="1" applyBorder="1" applyAlignment="1" applyProtection="1">
      <alignment horizontal="justify" vertical="center"/>
      <protection locked="0"/>
    </xf>
    <xf numFmtId="0" fontId="13" fillId="33" borderId="29" xfId="0" applyFont="1" applyFill="1" applyBorder="1" applyAlignment="1" applyProtection="1">
      <alignment horizontal="center" vertical="center" wrapText="1"/>
      <protection/>
    </xf>
    <xf numFmtId="0" fontId="13" fillId="33" borderId="30" xfId="0" applyFont="1" applyFill="1" applyBorder="1" applyAlignment="1" applyProtection="1">
      <alignment horizontal="center" vertical="center" wrapText="1"/>
      <protection/>
    </xf>
    <xf numFmtId="0" fontId="4" fillId="33" borderId="31" xfId="0" applyFont="1" applyFill="1" applyBorder="1" applyAlignment="1" applyProtection="1">
      <alignment horizontal="center" vertical="center"/>
      <protection/>
    </xf>
    <xf numFmtId="0" fontId="4" fillId="33" borderId="32"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12" fillId="0" borderId="0" xfId="0" applyFont="1" applyAlignment="1" applyProtection="1">
      <alignment horizontal="left"/>
      <protection/>
    </xf>
    <xf numFmtId="0" fontId="13" fillId="33" borderId="33" xfId="0" applyFont="1" applyFill="1" applyBorder="1" applyAlignment="1" applyProtection="1">
      <alignment horizontal="center" vertical="center" wrapText="1"/>
      <protection/>
    </xf>
    <xf numFmtId="0" fontId="68" fillId="0" borderId="0" xfId="0" applyFont="1" applyAlignment="1" applyProtection="1">
      <alignment horizontal="left"/>
      <protection locked="0"/>
    </xf>
    <xf numFmtId="0" fontId="3" fillId="33" borderId="34" xfId="0" applyFont="1" applyFill="1" applyBorder="1" applyAlignment="1" applyProtection="1">
      <alignment horizontal="center" vertical="center" wrapText="1"/>
      <protection/>
    </xf>
    <xf numFmtId="0" fontId="3" fillId="33" borderId="35" xfId="0" applyFont="1" applyFill="1" applyBorder="1" applyAlignment="1" applyProtection="1">
      <alignment horizontal="center" vertical="center" wrapText="1"/>
      <protection/>
    </xf>
    <xf numFmtId="0" fontId="4" fillId="33" borderId="36" xfId="0" applyFont="1" applyFill="1" applyBorder="1" applyAlignment="1" applyProtection="1">
      <alignment horizontal="center" vertical="center"/>
      <protection/>
    </xf>
    <xf numFmtId="0" fontId="4" fillId="33" borderId="37" xfId="0" applyFont="1" applyFill="1" applyBorder="1" applyAlignment="1" applyProtection="1">
      <alignment horizontal="center" vertical="center"/>
      <protection/>
    </xf>
    <xf numFmtId="0" fontId="4" fillId="33" borderId="32" xfId="0" applyFont="1" applyFill="1" applyBorder="1" applyAlignment="1" applyProtection="1">
      <alignment horizontal="center" vertical="center"/>
      <protection/>
    </xf>
    <xf numFmtId="0" fontId="14" fillId="33" borderId="10" xfId="0" applyFont="1" applyFill="1" applyBorder="1" applyAlignment="1" applyProtection="1">
      <alignment horizontal="center" vertical="center" wrapText="1"/>
      <protection/>
    </xf>
    <xf numFmtId="0" fontId="14" fillId="33" borderId="16" xfId="0" applyFont="1" applyFill="1" applyBorder="1" applyAlignment="1" applyProtection="1">
      <alignment horizontal="center" vertical="center" wrapText="1"/>
      <protection/>
    </xf>
    <xf numFmtId="0" fontId="3" fillId="33" borderId="38" xfId="0" applyFont="1" applyFill="1" applyBorder="1" applyAlignment="1" applyProtection="1">
      <alignment horizontal="center" vertical="center" wrapText="1"/>
      <protection/>
    </xf>
    <xf numFmtId="0" fontId="3" fillId="33" borderId="37" xfId="0" applyFont="1" applyFill="1" applyBorder="1" applyAlignment="1" applyProtection="1">
      <alignment horizontal="center" vertical="center" wrapText="1"/>
      <protection/>
    </xf>
    <xf numFmtId="0" fontId="16" fillId="33" borderId="14" xfId="0" applyFont="1" applyFill="1" applyBorder="1" applyAlignment="1" applyProtection="1">
      <alignment horizontal="center" vertical="center" wrapText="1"/>
      <protection/>
    </xf>
    <xf numFmtId="0" fontId="16" fillId="33" borderId="39" xfId="0" applyFont="1" applyFill="1" applyBorder="1" applyAlignment="1" applyProtection="1">
      <alignment horizontal="center" vertical="center" wrapText="1"/>
      <protection/>
    </xf>
    <xf numFmtId="0" fontId="13" fillId="33" borderId="40" xfId="0" applyFont="1" applyFill="1" applyBorder="1" applyAlignment="1" applyProtection="1">
      <alignment horizontal="center" vertical="center" wrapText="1"/>
      <protection/>
    </xf>
    <xf numFmtId="0" fontId="13" fillId="33" borderId="12" xfId="0" applyFont="1" applyFill="1" applyBorder="1" applyAlignment="1" applyProtection="1">
      <alignment horizontal="center" vertical="center" wrapText="1"/>
      <protection/>
    </xf>
    <xf numFmtId="0" fontId="3" fillId="33" borderId="36" xfId="0" applyFont="1" applyFill="1" applyBorder="1" applyAlignment="1" applyProtection="1">
      <alignment horizontal="center" vertical="center" wrapText="1"/>
      <protection/>
    </xf>
    <xf numFmtId="0" fontId="3" fillId="33" borderId="41" xfId="0" applyFont="1" applyFill="1" applyBorder="1" applyAlignment="1" applyProtection="1">
      <alignment horizontal="center" vertical="center" wrapText="1"/>
      <protection/>
    </xf>
    <xf numFmtId="0" fontId="13" fillId="33" borderId="42" xfId="0" applyFont="1" applyFill="1" applyBorder="1" applyAlignment="1" applyProtection="1">
      <alignment horizontal="center" vertical="center" wrapTex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2 2" xfId="50"/>
    <cellStyle name="Millares 5" xfId="51"/>
    <cellStyle name="Currency" xfId="52"/>
    <cellStyle name="Currency [0]" xfId="53"/>
    <cellStyle name="Neutral" xfId="54"/>
    <cellStyle name="Notas" xfId="55"/>
    <cellStyle name="Percent" xfId="56"/>
    <cellStyle name="Porcentual 2" xfId="57"/>
    <cellStyle name="Porcentual 3" xfId="58"/>
    <cellStyle name="Salida" xfId="59"/>
    <cellStyle name="Texto de advertencia" xfId="60"/>
    <cellStyle name="Texto explicativo" xfId="61"/>
    <cellStyle name="Título" xfId="62"/>
    <cellStyle name="Título 1" xfId="63"/>
    <cellStyle name="Título 2" xfId="64"/>
    <cellStyle name="Título 3" xfId="65"/>
    <cellStyle name="Total" xfId="66"/>
  </cellStyles>
  <dxfs count="2">
    <dxf>
      <font>
        <color indexed="9"/>
      </font>
      <fill>
        <patternFill>
          <bgColor indexed="10"/>
        </patternFill>
      </fill>
    </dxf>
    <dxf>
      <font>
        <color rgb="FFFFFFFF"/>
      </font>
      <fill>
        <patternFill>
          <bgColor rgb="FFDD080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S30"/>
  <sheetViews>
    <sheetView showGridLines="0" zoomScale="91" zoomScaleNormal="91" zoomScalePageLayoutView="0" workbookViewId="0" topLeftCell="Q18">
      <selection activeCell="R26" sqref="R26"/>
    </sheetView>
  </sheetViews>
  <sheetFormatPr defaultColWidth="11.421875" defaultRowHeight="15"/>
  <cols>
    <col min="1" max="1" width="11.421875" style="3" customWidth="1"/>
    <col min="2" max="2" width="16.8515625" style="7" customWidth="1"/>
    <col min="3" max="3" width="16.8515625" style="5" customWidth="1"/>
    <col min="4" max="4" width="16.8515625" style="7" customWidth="1"/>
    <col min="5" max="5" width="29.140625" style="5" customWidth="1"/>
    <col min="6" max="6" width="6.421875" style="7" customWidth="1"/>
    <col min="7" max="7" width="23.421875" style="12" customWidth="1"/>
    <col min="8" max="8" width="6.421875" style="7" customWidth="1"/>
    <col min="9" max="9" width="19.00390625" style="5" customWidth="1"/>
    <col min="10" max="10" width="6.421875" style="7" customWidth="1"/>
    <col min="11" max="11" width="19.140625" style="11" customWidth="1"/>
    <col min="12" max="12" width="10.28125" style="7" customWidth="1"/>
    <col min="13" max="13" width="24.140625" style="11" customWidth="1"/>
    <col min="14" max="14" width="9.140625" style="8" customWidth="1"/>
    <col min="15" max="15" width="36.140625" style="11" customWidth="1"/>
    <col min="16" max="16" width="6.28125" style="8" customWidth="1"/>
    <col min="17" max="18" width="5.421875" style="8" customWidth="1"/>
    <col min="19" max="19" width="20.140625" style="4" customWidth="1"/>
    <col min="20" max="20" width="25.140625" style="4" customWidth="1"/>
    <col min="21" max="21" width="11.7109375" style="8" customWidth="1"/>
    <col min="22" max="22" width="13.7109375" style="163" customWidth="1"/>
    <col min="23" max="23" width="16.8515625" style="3" hidden="1" customWidth="1"/>
    <col min="24" max="24" width="24.28125" style="3" hidden="1" customWidth="1"/>
    <col min="25" max="25" width="21.8515625" style="3" hidden="1" customWidth="1"/>
    <col min="26" max="26" width="19.7109375" style="3" hidden="1" customWidth="1"/>
    <col min="27" max="28" width="16.8515625" style="3" hidden="1" customWidth="1"/>
    <col min="29" max="33" width="69.28125" style="3" customWidth="1"/>
    <col min="34" max="36" width="11.421875" style="3" customWidth="1"/>
    <col min="37" max="38" width="14.8515625" style="3" hidden="1" customWidth="1"/>
    <col min="39" max="39" width="14.421875" style="3" hidden="1" customWidth="1"/>
    <col min="40" max="40" width="18.00390625" style="3" hidden="1" customWidth="1"/>
    <col min="41" max="42" width="14.00390625" style="3" hidden="1" customWidth="1"/>
    <col min="43" max="45" width="11.421875" style="6" customWidth="1"/>
    <col min="46" max="63" width="11.421875" style="4" customWidth="1"/>
    <col min="64" max="16384" width="11.421875" style="3" customWidth="1"/>
  </cols>
  <sheetData>
    <row r="1" spans="15:16" ht="15">
      <c r="O1" s="10"/>
      <c r="P1" s="9"/>
    </row>
    <row r="2" spans="1:26" ht="33.75">
      <c r="A2" s="197" t="s">
        <v>245</v>
      </c>
      <c r="B2" s="197"/>
      <c r="C2" s="197"/>
      <c r="D2" s="197"/>
      <c r="E2" s="197"/>
      <c r="F2" s="197"/>
      <c r="G2" s="197"/>
      <c r="H2" s="197"/>
      <c r="I2" s="197"/>
      <c r="J2" s="197"/>
      <c r="K2" s="197"/>
      <c r="L2" s="118"/>
      <c r="M2" s="118"/>
      <c r="N2" s="199" t="s">
        <v>249</v>
      </c>
      <c r="O2" s="199"/>
      <c r="P2" s="199"/>
      <c r="Q2" s="199"/>
      <c r="R2" s="199"/>
      <c r="S2" s="199"/>
      <c r="T2" s="199"/>
      <c r="U2" s="199"/>
      <c r="V2" s="199"/>
      <c r="W2" s="199"/>
      <c r="X2" s="199"/>
      <c r="Y2" s="199"/>
      <c r="Z2" s="199"/>
    </row>
    <row r="3" spans="15:16" ht="15">
      <c r="O3" s="10"/>
      <c r="P3" s="9"/>
    </row>
    <row r="4" spans="15:16" ht="15">
      <c r="O4" s="10"/>
      <c r="P4" s="9"/>
    </row>
    <row r="5" spans="1:42" ht="80.25" customHeight="1">
      <c r="A5" s="205" t="s">
        <v>25</v>
      </c>
      <c r="B5" s="209" t="s">
        <v>34</v>
      </c>
      <c r="C5" s="210"/>
      <c r="D5" s="192" t="s">
        <v>33</v>
      </c>
      <c r="E5" s="193"/>
      <c r="F5" s="198" t="s">
        <v>26</v>
      </c>
      <c r="G5" s="193"/>
      <c r="H5" s="198" t="s">
        <v>32</v>
      </c>
      <c r="I5" s="193"/>
      <c r="J5" s="198" t="s">
        <v>27</v>
      </c>
      <c r="K5" s="193"/>
      <c r="L5" s="198" t="s">
        <v>38</v>
      </c>
      <c r="M5" s="193"/>
      <c r="N5" s="200" t="s">
        <v>23</v>
      </c>
      <c r="O5" s="201"/>
      <c r="P5" s="207" t="s">
        <v>19</v>
      </c>
      <c r="Q5" s="207"/>
      <c r="R5" s="208"/>
      <c r="S5" s="189" t="s">
        <v>20</v>
      </c>
      <c r="T5" s="189" t="s">
        <v>21</v>
      </c>
      <c r="U5" s="202" t="s">
        <v>0</v>
      </c>
      <c r="V5" s="203"/>
      <c r="W5" s="204" t="s">
        <v>35</v>
      </c>
      <c r="X5" s="204"/>
      <c r="Y5" s="204" t="s">
        <v>36</v>
      </c>
      <c r="Z5" s="204"/>
      <c r="AA5" s="204" t="s">
        <v>5</v>
      </c>
      <c r="AB5" s="204"/>
      <c r="AC5" s="195" t="s">
        <v>12</v>
      </c>
      <c r="AD5" s="195" t="s">
        <v>13</v>
      </c>
      <c r="AE5" s="195" t="s">
        <v>14</v>
      </c>
      <c r="AF5" s="195" t="s">
        <v>24</v>
      </c>
      <c r="AG5" s="195" t="s">
        <v>11</v>
      </c>
      <c r="AK5" s="194" t="s">
        <v>3</v>
      </c>
      <c r="AL5" s="194"/>
      <c r="AM5" s="194" t="s">
        <v>4</v>
      </c>
      <c r="AN5" s="194"/>
      <c r="AO5" s="194" t="s">
        <v>5</v>
      </c>
      <c r="AP5" s="194"/>
    </row>
    <row r="6" spans="1:42" ht="30" customHeight="1" thickBot="1">
      <c r="A6" s="206"/>
      <c r="B6" s="18" t="s">
        <v>30</v>
      </c>
      <c r="C6" s="18" t="s">
        <v>31</v>
      </c>
      <c r="D6" s="18" t="s">
        <v>30</v>
      </c>
      <c r="E6" s="18" t="s">
        <v>31</v>
      </c>
      <c r="F6" s="18" t="s">
        <v>30</v>
      </c>
      <c r="G6" s="19" t="s">
        <v>31</v>
      </c>
      <c r="H6" s="18" t="s">
        <v>30</v>
      </c>
      <c r="I6" s="18" t="s">
        <v>31</v>
      </c>
      <c r="J6" s="18" t="s">
        <v>30</v>
      </c>
      <c r="K6" s="19" t="s">
        <v>31</v>
      </c>
      <c r="L6" s="18" t="s">
        <v>30</v>
      </c>
      <c r="M6" s="19" t="s">
        <v>31</v>
      </c>
      <c r="N6" s="20" t="s">
        <v>28</v>
      </c>
      <c r="O6" s="21" t="s">
        <v>29</v>
      </c>
      <c r="P6" s="22" t="s">
        <v>16</v>
      </c>
      <c r="Q6" s="17" t="s">
        <v>17</v>
      </c>
      <c r="R6" s="17" t="s">
        <v>18</v>
      </c>
      <c r="S6" s="190"/>
      <c r="T6" s="190"/>
      <c r="U6" s="23" t="s">
        <v>1</v>
      </c>
      <c r="V6" s="164" t="s">
        <v>2</v>
      </c>
      <c r="W6" s="23" t="s">
        <v>6</v>
      </c>
      <c r="X6" s="23" t="s">
        <v>7</v>
      </c>
      <c r="Y6" s="23" t="s">
        <v>8</v>
      </c>
      <c r="Z6" s="23" t="s">
        <v>9</v>
      </c>
      <c r="AA6" s="23" t="s">
        <v>1</v>
      </c>
      <c r="AB6" s="23" t="s">
        <v>9</v>
      </c>
      <c r="AC6" s="196"/>
      <c r="AD6" s="196"/>
      <c r="AE6" s="196"/>
      <c r="AF6" s="196"/>
      <c r="AG6" s="196"/>
      <c r="AK6" s="1" t="s">
        <v>6</v>
      </c>
      <c r="AL6" s="1" t="s">
        <v>7</v>
      </c>
      <c r="AM6" s="1" t="s">
        <v>8</v>
      </c>
      <c r="AN6" s="1" t="s">
        <v>9</v>
      </c>
      <c r="AO6" s="1" t="s">
        <v>1</v>
      </c>
      <c r="AP6" s="1" t="s">
        <v>9</v>
      </c>
    </row>
    <row r="7" spans="1:45" s="26" customFormat="1" ht="111" customHeight="1" thickBot="1">
      <c r="A7" s="186">
        <v>21</v>
      </c>
      <c r="B7" s="38">
        <v>1</v>
      </c>
      <c r="C7" s="41" t="s">
        <v>39</v>
      </c>
      <c r="D7" s="39">
        <v>2</v>
      </c>
      <c r="E7" s="39" t="s">
        <v>40</v>
      </c>
      <c r="F7" s="39">
        <v>2</v>
      </c>
      <c r="G7" s="39" t="s">
        <v>44</v>
      </c>
      <c r="H7" s="39">
        <v>1</v>
      </c>
      <c r="I7" s="39" t="s">
        <v>41</v>
      </c>
      <c r="J7" s="39">
        <v>878</v>
      </c>
      <c r="K7" s="39" t="s">
        <v>47</v>
      </c>
      <c r="L7" s="39">
        <v>2</v>
      </c>
      <c r="M7" s="39" t="s">
        <v>42</v>
      </c>
      <c r="N7" s="44" t="s">
        <v>48</v>
      </c>
      <c r="O7" s="41" t="s">
        <v>46</v>
      </c>
      <c r="P7" s="39" t="s">
        <v>43</v>
      </c>
      <c r="Q7" s="39" t="s">
        <v>43</v>
      </c>
      <c r="R7" s="39"/>
      <c r="S7" s="39">
        <v>0</v>
      </c>
      <c r="T7" s="29" t="s">
        <v>49</v>
      </c>
      <c r="U7" s="105">
        <v>0.27</v>
      </c>
      <c r="V7" s="162"/>
      <c r="W7" s="191"/>
      <c r="X7" s="191"/>
      <c r="Y7" s="191"/>
      <c r="Z7" s="191"/>
      <c r="AA7" s="191"/>
      <c r="AB7" s="191"/>
      <c r="AC7" s="125"/>
      <c r="AD7" s="125"/>
      <c r="AE7" s="125"/>
      <c r="AF7" s="125"/>
      <c r="AG7" s="126"/>
      <c r="AK7" s="27"/>
      <c r="AL7" s="27"/>
      <c r="AM7" s="27"/>
      <c r="AN7" s="27"/>
      <c r="AO7" s="27"/>
      <c r="AP7" s="27"/>
      <c r="AQ7" s="28"/>
      <c r="AR7" s="28"/>
      <c r="AS7" s="28"/>
    </row>
    <row r="8" spans="1:45" s="26" customFormat="1" ht="109.5" customHeight="1" thickBot="1">
      <c r="A8" s="187"/>
      <c r="B8" s="38">
        <v>1</v>
      </c>
      <c r="C8" s="41" t="s">
        <v>39</v>
      </c>
      <c r="D8" s="39">
        <v>2</v>
      </c>
      <c r="E8" s="39" t="s">
        <v>40</v>
      </c>
      <c r="F8" s="39">
        <v>2</v>
      </c>
      <c r="G8" s="39" t="s">
        <v>44</v>
      </c>
      <c r="H8" s="39">
        <v>1</v>
      </c>
      <c r="I8" s="39" t="s">
        <v>41</v>
      </c>
      <c r="J8" s="39">
        <v>878</v>
      </c>
      <c r="K8" s="39" t="s">
        <v>47</v>
      </c>
      <c r="L8" s="39">
        <v>2</v>
      </c>
      <c r="M8" s="39" t="s">
        <v>42</v>
      </c>
      <c r="N8" s="44" t="s">
        <v>48</v>
      </c>
      <c r="O8" s="45" t="s">
        <v>46</v>
      </c>
      <c r="P8" s="39" t="s">
        <v>43</v>
      </c>
      <c r="Q8" s="39" t="s">
        <v>43</v>
      </c>
      <c r="R8" s="39"/>
      <c r="S8" s="39">
        <v>0</v>
      </c>
      <c r="T8" s="29" t="s">
        <v>104</v>
      </c>
      <c r="U8" s="105">
        <v>0.27</v>
      </c>
      <c r="V8" s="162"/>
      <c r="W8" s="191"/>
      <c r="X8" s="191"/>
      <c r="Y8" s="191"/>
      <c r="Z8" s="191"/>
      <c r="AA8" s="191"/>
      <c r="AB8" s="191"/>
      <c r="AC8" s="125"/>
      <c r="AD8" s="125"/>
      <c r="AE8" s="125"/>
      <c r="AF8" s="125"/>
      <c r="AG8" s="126"/>
      <c r="AK8" s="27"/>
      <c r="AL8" s="27"/>
      <c r="AM8" s="27"/>
      <c r="AN8" s="27"/>
      <c r="AO8" s="27"/>
      <c r="AP8" s="27"/>
      <c r="AQ8" s="28"/>
      <c r="AR8" s="28"/>
      <c r="AS8" s="28"/>
    </row>
    <row r="9" spans="1:45" s="26" customFormat="1" ht="89.25" customHeight="1" thickBot="1">
      <c r="A9" s="188"/>
      <c r="B9" s="38">
        <v>1</v>
      </c>
      <c r="C9" s="41" t="s">
        <v>39</v>
      </c>
      <c r="D9" s="39">
        <v>2</v>
      </c>
      <c r="E9" s="39" t="s">
        <v>40</v>
      </c>
      <c r="F9" s="39">
        <v>2</v>
      </c>
      <c r="G9" s="39" t="s">
        <v>44</v>
      </c>
      <c r="H9" s="39">
        <v>1</v>
      </c>
      <c r="I9" s="39" t="s">
        <v>41</v>
      </c>
      <c r="J9" s="39">
        <v>878</v>
      </c>
      <c r="K9" s="39" t="s">
        <v>47</v>
      </c>
      <c r="L9" s="39">
        <v>2</v>
      </c>
      <c r="M9" s="39" t="s">
        <v>42</v>
      </c>
      <c r="N9" s="44" t="s">
        <v>48</v>
      </c>
      <c r="O9" s="45" t="s">
        <v>46</v>
      </c>
      <c r="P9" s="39" t="s">
        <v>43</v>
      </c>
      <c r="Q9" s="39" t="s">
        <v>43</v>
      </c>
      <c r="R9" s="39"/>
      <c r="S9" s="39">
        <v>0</v>
      </c>
      <c r="T9" s="43" t="s">
        <v>50</v>
      </c>
      <c r="U9" s="105">
        <v>0.27</v>
      </c>
      <c r="V9" s="132"/>
      <c r="W9" s="191"/>
      <c r="X9" s="191"/>
      <c r="Y9" s="191"/>
      <c r="Z9" s="191"/>
      <c r="AA9" s="191"/>
      <c r="AB9" s="191"/>
      <c r="AC9" s="133" t="s">
        <v>328</v>
      </c>
      <c r="AD9" s="143" t="s">
        <v>325</v>
      </c>
      <c r="AE9" s="143" t="s">
        <v>326</v>
      </c>
      <c r="AF9" s="125" t="s">
        <v>324</v>
      </c>
      <c r="AG9" s="126"/>
      <c r="AK9" s="27"/>
      <c r="AL9" s="27"/>
      <c r="AM9" s="27"/>
      <c r="AN9" s="27"/>
      <c r="AO9" s="27"/>
      <c r="AP9" s="27"/>
      <c r="AQ9" s="28"/>
      <c r="AR9" s="28"/>
      <c r="AS9" s="28"/>
    </row>
    <row r="10" spans="1:45" s="152" customFormat="1" ht="12.75" customHeight="1" thickBot="1">
      <c r="A10" s="147"/>
      <c r="B10" s="62"/>
      <c r="C10" s="58"/>
      <c r="D10" s="148"/>
      <c r="E10" s="148"/>
      <c r="F10" s="148"/>
      <c r="G10" s="58"/>
      <c r="H10" s="148"/>
      <c r="I10" s="58"/>
      <c r="J10" s="58"/>
      <c r="K10" s="58"/>
      <c r="L10" s="58"/>
      <c r="M10" s="58"/>
      <c r="N10" s="149"/>
      <c r="O10" s="150"/>
      <c r="P10" s="58"/>
      <c r="Q10" s="58"/>
      <c r="R10" s="58"/>
      <c r="S10" s="58"/>
      <c r="T10" s="59"/>
      <c r="U10" s="151"/>
      <c r="V10" s="165"/>
      <c r="W10" s="191"/>
      <c r="X10" s="191"/>
      <c r="Y10" s="191"/>
      <c r="Z10" s="191"/>
      <c r="AA10" s="191"/>
      <c r="AB10" s="191"/>
      <c r="AC10" s="127"/>
      <c r="AD10" s="127"/>
      <c r="AE10" s="127"/>
      <c r="AF10" s="127"/>
      <c r="AG10" s="128"/>
      <c r="AK10" s="153"/>
      <c r="AL10" s="153"/>
      <c r="AM10" s="153"/>
      <c r="AN10" s="153"/>
      <c r="AO10" s="153"/>
      <c r="AP10" s="153"/>
      <c r="AQ10" s="154"/>
      <c r="AR10" s="154"/>
      <c r="AS10" s="154"/>
    </row>
    <row r="11" spans="1:45" s="26" customFormat="1" ht="89.25" customHeight="1" thickBot="1">
      <c r="A11" s="37">
        <v>22</v>
      </c>
      <c r="B11" s="38">
        <v>1</v>
      </c>
      <c r="C11" s="39" t="s">
        <v>39</v>
      </c>
      <c r="D11" s="39">
        <v>2</v>
      </c>
      <c r="E11" s="39" t="s">
        <v>40</v>
      </c>
      <c r="F11" s="39">
        <v>2</v>
      </c>
      <c r="G11" s="41" t="s">
        <v>44</v>
      </c>
      <c r="H11" s="39">
        <v>1</v>
      </c>
      <c r="I11" s="41" t="s">
        <v>41</v>
      </c>
      <c r="J11" s="41">
        <v>878</v>
      </c>
      <c r="K11" s="41" t="s">
        <v>47</v>
      </c>
      <c r="L11" s="41">
        <v>1</v>
      </c>
      <c r="M11" s="41" t="s">
        <v>57</v>
      </c>
      <c r="N11" s="44" t="s">
        <v>90</v>
      </c>
      <c r="O11" s="48" t="s">
        <v>78</v>
      </c>
      <c r="P11" s="41" t="s">
        <v>43</v>
      </c>
      <c r="Q11" s="41" t="s">
        <v>43</v>
      </c>
      <c r="R11" s="41"/>
      <c r="S11" s="41">
        <v>0</v>
      </c>
      <c r="T11" s="170" t="s">
        <v>275</v>
      </c>
      <c r="U11" s="106">
        <v>0.53</v>
      </c>
      <c r="V11" s="162"/>
      <c r="W11" s="191"/>
      <c r="X11" s="191"/>
      <c r="Y11" s="191"/>
      <c r="Z11" s="191"/>
      <c r="AA11" s="191"/>
      <c r="AB11" s="191"/>
      <c r="AC11" s="125"/>
      <c r="AD11" s="125"/>
      <c r="AE11" s="125"/>
      <c r="AF11" s="125"/>
      <c r="AG11" s="126"/>
      <c r="AK11" s="27"/>
      <c r="AL11" s="27"/>
      <c r="AM11" s="27"/>
      <c r="AN11" s="27"/>
      <c r="AO11" s="27"/>
      <c r="AP11" s="27"/>
      <c r="AQ11" s="28"/>
      <c r="AR11" s="28"/>
      <c r="AS11" s="28"/>
    </row>
    <row r="12" spans="1:45" s="26" customFormat="1" ht="12.75" customHeight="1" thickBot="1">
      <c r="A12" s="61"/>
      <c r="B12" s="62"/>
      <c r="C12" s="58"/>
      <c r="D12" s="58"/>
      <c r="E12" s="58"/>
      <c r="F12" s="58"/>
      <c r="G12" s="58"/>
      <c r="H12" s="58"/>
      <c r="I12" s="58"/>
      <c r="J12" s="59"/>
      <c r="K12" s="59"/>
      <c r="L12" s="58"/>
      <c r="M12" s="58"/>
      <c r="N12" s="60"/>
      <c r="O12" s="59"/>
      <c r="P12" s="58"/>
      <c r="Q12" s="58"/>
      <c r="R12" s="58"/>
      <c r="S12" s="59"/>
      <c r="T12" s="59"/>
      <c r="U12" s="107"/>
      <c r="V12" s="165"/>
      <c r="W12" s="191"/>
      <c r="X12" s="191"/>
      <c r="Y12" s="191"/>
      <c r="Z12" s="191"/>
      <c r="AA12" s="191"/>
      <c r="AB12" s="191"/>
      <c r="AC12" s="127"/>
      <c r="AD12" s="127"/>
      <c r="AE12" s="127"/>
      <c r="AF12" s="127"/>
      <c r="AG12" s="128"/>
      <c r="AK12" s="27"/>
      <c r="AL12" s="27"/>
      <c r="AM12" s="27"/>
      <c r="AN12" s="27"/>
      <c r="AO12" s="27"/>
      <c r="AP12" s="27"/>
      <c r="AQ12" s="28"/>
      <c r="AR12" s="28"/>
      <c r="AS12" s="28"/>
    </row>
    <row r="13" spans="1:45" s="26" customFormat="1" ht="89.25" customHeight="1" thickBot="1">
      <c r="A13" s="37">
        <v>23</v>
      </c>
      <c r="B13" s="38">
        <v>1</v>
      </c>
      <c r="C13" s="41" t="s">
        <v>39</v>
      </c>
      <c r="D13" s="41">
        <v>2</v>
      </c>
      <c r="E13" s="41" t="s">
        <v>40</v>
      </c>
      <c r="F13" s="41">
        <v>2</v>
      </c>
      <c r="G13" s="41" t="s">
        <v>44</v>
      </c>
      <c r="H13" s="41">
        <v>1</v>
      </c>
      <c r="I13" s="41" t="s">
        <v>41</v>
      </c>
      <c r="J13" s="41">
        <v>880</v>
      </c>
      <c r="K13" s="41" t="s">
        <v>53</v>
      </c>
      <c r="L13" s="49">
        <v>1</v>
      </c>
      <c r="M13" s="49" t="s">
        <v>91</v>
      </c>
      <c r="N13" s="44" t="s">
        <v>92</v>
      </c>
      <c r="O13" s="41" t="s">
        <v>79</v>
      </c>
      <c r="P13" s="41" t="s">
        <v>43</v>
      </c>
      <c r="Q13" s="41" t="s">
        <v>43</v>
      </c>
      <c r="R13" s="41"/>
      <c r="S13" s="95">
        <v>0</v>
      </c>
      <c r="T13" s="43" t="s">
        <v>105</v>
      </c>
      <c r="U13" s="108">
        <v>0.39</v>
      </c>
      <c r="V13" s="173">
        <f>SUM(Actividades!T12:T13)/SUM(Actividades!S12:S13)*U13</f>
        <v>0.04875</v>
      </c>
      <c r="W13" s="191"/>
      <c r="X13" s="191"/>
      <c r="Y13" s="191"/>
      <c r="Z13" s="191"/>
      <c r="AA13" s="191"/>
      <c r="AB13" s="191"/>
      <c r="AC13" s="143" t="s">
        <v>288</v>
      </c>
      <c r="AD13" s="143" t="s">
        <v>289</v>
      </c>
      <c r="AE13" s="143" t="s">
        <v>250</v>
      </c>
      <c r="AF13" s="125" t="s">
        <v>251</v>
      </c>
      <c r="AG13" s="126"/>
      <c r="AK13" s="27"/>
      <c r="AL13" s="27"/>
      <c r="AM13" s="27"/>
      <c r="AN13" s="27"/>
      <c r="AO13" s="27"/>
      <c r="AP13" s="27"/>
      <c r="AQ13" s="28"/>
      <c r="AR13" s="28"/>
      <c r="AS13" s="28"/>
    </row>
    <row r="14" spans="1:45" s="152" customFormat="1" ht="12.75" customHeight="1" thickBot="1">
      <c r="A14" s="61"/>
      <c r="B14" s="62"/>
      <c r="C14" s="58"/>
      <c r="D14" s="58"/>
      <c r="E14" s="58"/>
      <c r="F14" s="58"/>
      <c r="G14" s="58"/>
      <c r="H14" s="58"/>
      <c r="I14" s="58"/>
      <c r="J14" s="58"/>
      <c r="K14" s="58"/>
      <c r="L14" s="156"/>
      <c r="M14" s="156"/>
      <c r="N14" s="149"/>
      <c r="O14" s="58"/>
      <c r="P14" s="58"/>
      <c r="Q14" s="58"/>
      <c r="R14" s="58"/>
      <c r="S14" s="157"/>
      <c r="T14" s="59"/>
      <c r="U14" s="107"/>
      <c r="V14" s="165"/>
      <c r="W14" s="191"/>
      <c r="X14" s="191"/>
      <c r="Y14" s="191"/>
      <c r="Z14" s="191"/>
      <c r="AA14" s="191"/>
      <c r="AB14" s="191"/>
      <c r="AC14" s="158"/>
      <c r="AD14" s="158"/>
      <c r="AE14" s="158"/>
      <c r="AF14" s="127"/>
      <c r="AG14" s="128"/>
      <c r="AK14" s="153"/>
      <c r="AL14" s="153"/>
      <c r="AM14" s="153"/>
      <c r="AN14" s="153"/>
      <c r="AO14" s="153"/>
      <c r="AP14" s="153"/>
      <c r="AQ14" s="154"/>
      <c r="AR14" s="154"/>
      <c r="AS14" s="154"/>
    </row>
    <row r="15" spans="1:45" s="26" customFormat="1" ht="150" customHeight="1" thickBot="1">
      <c r="A15" s="37">
        <v>24</v>
      </c>
      <c r="B15" s="38">
        <v>1</v>
      </c>
      <c r="C15" s="43" t="s">
        <v>39</v>
      </c>
      <c r="D15" s="43">
        <v>2</v>
      </c>
      <c r="E15" s="43" t="s">
        <v>40</v>
      </c>
      <c r="F15" s="43">
        <v>2</v>
      </c>
      <c r="G15" s="43" t="s">
        <v>44</v>
      </c>
      <c r="H15" s="43">
        <v>1</v>
      </c>
      <c r="I15" s="43" t="s">
        <v>41</v>
      </c>
      <c r="J15" s="43">
        <v>880</v>
      </c>
      <c r="K15" s="43" t="s">
        <v>53</v>
      </c>
      <c r="L15" s="41">
        <v>1</v>
      </c>
      <c r="M15" s="41" t="s">
        <v>91</v>
      </c>
      <c r="N15" s="42" t="s">
        <v>93</v>
      </c>
      <c r="O15" s="43" t="s">
        <v>80</v>
      </c>
      <c r="P15" s="43" t="s">
        <v>43</v>
      </c>
      <c r="Q15" s="43" t="s">
        <v>43</v>
      </c>
      <c r="R15" s="29"/>
      <c r="S15" s="43">
        <v>0</v>
      </c>
      <c r="T15" s="43" t="s">
        <v>106</v>
      </c>
      <c r="U15" s="109">
        <v>0.2348</v>
      </c>
      <c r="V15" s="124">
        <f>SUM(Actividades!T15:T17)/SUM(Actividades!S15:S17)*Metas!U15</f>
        <v>0.0059088741721854314</v>
      </c>
      <c r="W15" s="191"/>
      <c r="X15" s="191"/>
      <c r="Y15" s="191"/>
      <c r="Z15" s="191"/>
      <c r="AA15" s="191"/>
      <c r="AB15" s="191"/>
      <c r="AC15" s="143" t="s">
        <v>291</v>
      </c>
      <c r="AD15" s="125" t="s">
        <v>255</v>
      </c>
      <c r="AE15" s="125" t="s">
        <v>256</v>
      </c>
      <c r="AF15" s="125" t="s">
        <v>257</v>
      </c>
      <c r="AG15" s="126" t="s">
        <v>258</v>
      </c>
      <c r="AK15" s="27"/>
      <c r="AL15" s="27"/>
      <c r="AM15" s="27"/>
      <c r="AN15" s="27"/>
      <c r="AO15" s="27"/>
      <c r="AP15" s="27"/>
      <c r="AQ15" s="28"/>
      <c r="AR15" s="28"/>
      <c r="AS15" s="28"/>
    </row>
    <row r="16" spans="1:45" s="26" customFormat="1" ht="120" customHeight="1" thickBot="1">
      <c r="A16" s="37">
        <v>25</v>
      </c>
      <c r="B16" s="38">
        <v>1</v>
      </c>
      <c r="C16" s="43" t="s">
        <v>39</v>
      </c>
      <c r="D16" s="43">
        <v>2</v>
      </c>
      <c r="E16" s="43" t="s">
        <v>40</v>
      </c>
      <c r="F16" s="43">
        <v>2</v>
      </c>
      <c r="G16" s="43" t="s">
        <v>44</v>
      </c>
      <c r="H16" s="43">
        <v>1</v>
      </c>
      <c r="I16" s="43" t="s">
        <v>41</v>
      </c>
      <c r="J16" s="43">
        <v>880</v>
      </c>
      <c r="K16" s="43" t="s">
        <v>53</v>
      </c>
      <c r="L16" s="41">
        <v>1</v>
      </c>
      <c r="M16" s="41" t="s">
        <v>91</v>
      </c>
      <c r="N16" s="42" t="s">
        <v>94</v>
      </c>
      <c r="O16" s="43" t="s">
        <v>81</v>
      </c>
      <c r="P16" s="41" t="s">
        <v>43</v>
      </c>
      <c r="Q16" s="41" t="s">
        <v>43</v>
      </c>
      <c r="R16" s="41"/>
      <c r="S16" s="96">
        <v>0</v>
      </c>
      <c r="T16" s="96" t="s">
        <v>107</v>
      </c>
      <c r="U16" s="110">
        <v>0.596</v>
      </c>
      <c r="V16" s="124">
        <f>SUM(Actividades!T19:T21)/SUM(Actividades!S19:S21)*Metas!U16</f>
        <v>0</v>
      </c>
      <c r="W16" s="191"/>
      <c r="X16" s="191"/>
      <c r="Y16" s="191"/>
      <c r="Z16" s="191"/>
      <c r="AA16" s="191"/>
      <c r="AB16" s="191"/>
      <c r="AC16" s="143" t="s">
        <v>290</v>
      </c>
      <c r="AD16" s="125" t="s">
        <v>252</v>
      </c>
      <c r="AE16" s="125" t="s">
        <v>253</v>
      </c>
      <c r="AF16" s="125" t="s">
        <v>254</v>
      </c>
      <c r="AG16" s="126"/>
      <c r="AK16" s="27"/>
      <c r="AL16" s="27"/>
      <c r="AM16" s="27"/>
      <c r="AN16" s="27"/>
      <c r="AO16" s="27"/>
      <c r="AP16" s="27"/>
      <c r="AQ16" s="28"/>
      <c r="AR16" s="28"/>
      <c r="AS16" s="28"/>
    </row>
    <row r="17" spans="1:45" s="26" customFormat="1" ht="96" customHeight="1" thickBot="1">
      <c r="A17" s="37">
        <v>26</v>
      </c>
      <c r="B17" s="38">
        <v>1</v>
      </c>
      <c r="C17" s="39" t="s">
        <v>39</v>
      </c>
      <c r="D17" s="39">
        <v>2</v>
      </c>
      <c r="E17" s="39" t="s">
        <v>40</v>
      </c>
      <c r="F17" s="39">
        <v>2</v>
      </c>
      <c r="G17" s="39" t="s">
        <v>44</v>
      </c>
      <c r="H17" s="39">
        <v>1</v>
      </c>
      <c r="I17" s="39" t="s">
        <v>41</v>
      </c>
      <c r="J17" s="29">
        <v>880</v>
      </c>
      <c r="K17" s="39" t="s">
        <v>53</v>
      </c>
      <c r="L17" s="39">
        <v>1</v>
      </c>
      <c r="M17" s="39" t="s">
        <v>91</v>
      </c>
      <c r="N17" s="50" t="s">
        <v>95</v>
      </c>
      <c r="O17" s="29" t="s">
        <v>82</v>
      </c>
      <c r="P17" s="29" t="s">
        <v>43</v>
      </c>
      <c r="Q17" s="29" t="s">
        <v>43</v>
      </c>
      <c r="R17" s="29"/>
      <c r="S17" s="97">
        <v>0</v>
      </c>
      <c r="T17" s="29" t="s">
        <v>108</v>
      </c>
      <c r="U17" s="110">
        <v>0.4734</v>
      </c>
      <c r="V17" s="124">
        <f>Actividades!T23/Actividades!S23*Metas!U17</f>
        <v>0</v>
      </c>
      <c r="W17" s="191"/>
      <c r="X17" s="191"/>
      <c r="Y17" s="191"/>
      <c r="Z17" s="191"/>
      <c r="AA17" s="191"/>
      <c r="AB17" s="191"/>
      <c r="AC17" s="143" t="s">
        <v>292</v>
      </c>
      <c r="AD17" s="143" t="s">
        <v>293</v>
      </c>
      <c r="AE17" s="125" t="s">
        <v>294</v>
      </c>
      <c r="AF17" s="125" t="s">
        <v>295</v>
      </c>
      <c r="AG17" s="144" t="s">
        <v>296</v>
      </c>
      <c r="AK17" s="27"/>
      <c r="AL17" s="27"/>
      <c r="AM17" s="27"/>
      <c r="AN17" s="27"/>
      <c r="AO17" s="27"/>
      <c r="AP17" s="27"/>
      <c r="AQ17" s="28"/>
      <c r="AR17" s="28"/>
      <c r="AS17" s="28"/>
    </row>
    <row r="18" spans="1:45" s="26" customFormat="1" ht="89.25" customHeight="1" thickBot="1">
      <c r="A18" s="37">
        <v>27</v>
      </c>
      <c r="B18" s="38">
        <v>1</v>
      </c>
      <c r="C18" s="41" t="s">
        <v>39</v>
      </c>
      <c r="D18" s="41">
        <v>2</v>
      </c>
      <c r="E18" s="41" t="s">
        <v>40</v>
      </c>
      <c r="F18" s="41">
        <v>2</v>
      </c>
      <c r="G18" s="41" t="s">
        <v>44</v>
      </c>
      <c r="H18" s="39">
        <v>1</v>
      </c>
      <c r="I18" s="41" t="s">
        <v>41</v>
      </c>
      <c r="J18" s="41">
        <v>880</v>
      </c>
      <c r="K18" s="41" t="s">
        <v>53</v>
      </c>
      <c r="L18" s="41">
        <v>1</v>
      </c>
      <c r="M18" s="41" t="s">
        <v>91</v>
      </c>
      <c r="N18" s="44" t="s">
        <v>96</v>
      </c>
      <c r="O18" s="41" t="s">
        <v>83</v>
      </c>
      <c r="P18" s="41" t="s">
        <v>43</v>
      </c>
      <c r="Q18" s="41" t="s">
        <v>43</v>
      </c>
      <c r="R18" s="41"/>
      <c r="S18" s="47">
        <v>0</v>
      </c>
      <c r="T18" s="41" t="s">
        <v>109</v>
      </c>
      <c r="U18" s="159">
        <v>0.5985</v>
      </c>
      <c r="V18" s="124">
        <f>SUM(Actividades!T25:T27)/SUM(Actividades!S25:S27)*Metas!U18</f>
        <v>0</v>
      </c>
      <c r="W18" s="191"/>
      <c r="X18" s="191"/>
      <c r="Y18" s="191"/>
      <c r="Z18" s="191"/>
      <c r="AA18" s="191"/>
      <c r="AB18" s="191"/>
      <c r="AC18" s="143" t="s">
        <v>297</v>
      </c>
      <c r="AD18" s="125" t="s">
        <v>255</v>
      </c>
      <c r="AE18" s="125" t="s">
        <v>256</v>
      </c>
      <c r="AF18" s="125" t="s">
        <v>259</v>
      </c>
      <c r="AG18" s="144" t="s">
        <v>260</v>
      </c>
      <c r="AK18" s="27"/>
      <c r="AL18" s="27"/>
      <c r="AM18" s="27"/>
      <c r="AN18" s="27"/>
      <c r="AO18" s="27"/>
      <c r="AP18" s="27"/>
      <c r="AQ18" s="28"/>
      <c r="AR18" s="28"/>
      <c r="AS18" s="28"/>
    </row>
    <row r="19" spans="1:45" s="26" customFormat="1" ht="89.25" customHeight="1" thickBot="1">
      <c r="A19" s="37">
        <v>28</v>
      </c>
      <c r="B19" s="38">
        <v>1</v>
      </c>
      <c r="C19" s="41" t="s">
        <v>39</v>
      </c>
      <c r="D19" s="41">
        <v>2</v>
      </c>
      <c r="E19" s="41" t="s">
        <v>40</v>
      </c>
      <c r="F19" s="41">
        <v>2</v>
      </c>
      <c r="G19" s="41" t="s">
        <v>44</v>
      </c>
      <c r="H19" s="41">
        <v>1</v>
      </c>
      <c r="I19" s="41" t="s">
        <v>41</v>
      </c>
      <c r="J19" s="41">
        <v>880</v>
      </c>
      <c r="K19" s="41" t="s">
        <v>53</v>
      </c>
      <c r="L19" s="41">
        <v>1</v>
      </c>
      <c r="M19" s="41" t="s">
        <v>91</v>
      </c>
      <c r="N19" s="44" t="s">
        <v>97</v>
      </c>
      <c r="O19" s="41" t="s">
        <v>84</v>
      </c>
      <c r="P19" s="41" t="s">
        <v>43</v>
      </c>
      <c r="Q19" s="41" t="s">
        <v>43</v>
      </c>
      <c r="R19" s="41"/>
      <c r="S19" s="41">
        <v>0</v>
      </c>
      <c r="T19" s="41" t="s">
        <v>110</v>
      </c>
      <c r="U19" s="111">
        <v>0.4001</v>
      </c>
      <c r="V19" s="124">
        <f>SUM(Actividades!T29:T31)/SUM(Actividades!S29:S31)*Metas!U19</f>
        <v>0.016367727272727273</v>
      </c>
      <c r="W19" s="191"/>
      <c r="X19" s="191"/>
      <c r="Y19" s="191"/>
      <c r="Z19" s="191"/>
      <c r="AA19" s="191"/>
      <c r="AB19" s="191"/>
      <c r="AC19" s="143" t="s">
        <v>298</v>
      </c>
      <c r="AD19" s="125" t="s">
        <v>255</v>
      </c>
      <c r="AE19" s="125" t="s">
        <v>256</v>
      </c>
      <c r="AF19" s="143" t="s">
        <v>257</v>
      </c>
      <c r="AG19" s="143" t="s">
        <v>261</v>
      </c>
      <c r="AK19" s="27"/>
      <c r="AL19" s="27"/>
      <c r="AM19" s="27"/>
      <c r="AN19" s="27"/>
      <c r="AO19" s="27"/>
      <c r="AP19" s="27"/>
      <c r="AQ19" s="28"/>
      <c r="AR19" s="28"/>
      <c r="AS19" s="28"/>
    </row>
    <row r="20" spans="1:45" s="26" customFormat="1" ht="89.25" customHeight="1" thickBot="1">
      <c r="A20" s="37">
        <v>29</v>
      </c>
      <c r="B20" s="38">
        <v>1</v>
      </c>
      <c r="C20" s="43" t="s">
        <v>39</v>
      </c>
      <c r="D20" s="43">
        <v>2</v>
      </c>
      <c r="E20" s="43" t="s">
        <v>40</v>
      </c>
      <c r="F20" s="43">
        <v>2</v>
      </c>
      <c r="G20" s="43" t="s">
        <v>44</v>
      </c>
      <c r="H20" s="43">
        <v>1</v>
      </c>
      <c r="I20" s="43" t="s">
        <v>41</v>
      </c>
      <c r="J20" s="41">
        <v>880</v>
      </c>
      <c r="K20" s="43" t="s">
        <v>53</v>
      </c>
      <c r="L20" s="41">
        <v>1</v>
      </c>
      <c r="M20" s="41" t="s">
        <v>98</v>
      </c>
      <c r="N20" s="42" t="s">
        <v>99</v>
      </c>
      <c r="O20" s="43" t="s">
        <v>85</v>
      </c>
      <c r="P20" s="43" t="s">
        <v>43</v>
      </c>
      <c r="Q20" s="43" t="s">
        <v>43</v>
      </c>
      <c r="R20" s="43"/>
      <c r="S20" s="43">
        <v>0</v>
      </c>
      <c r="T20" s="43" t="s">
        <v>111</v>
      </c>
      <c r="U20" s="111">
        <v>0.5128</v>
      </c>
      <c r="V20" s="124">
        <f>SUM(Actividades!T33:T35)/SUM(Actividades!S33:S35)*Metas!U20</f>
        <v>0</v>
      </c>
      <c r="W20" s="191"/>
      <c r="X20" s="191"/>
      <c r="Y20" s="191"/>
      <c r="Z20" s="191"/>
      <c r="AA20" s="191"/>
      <c r="AB20" s="191"/>
      <c r="AC20" s="143" t="s">
        <v>285</v>
      </c>
      <c r="AD20" s="125" t="s">
        <v>255</v>
      </c>
      <c r="AE20" s="125" t="s">
        <v>256</v>
      </c>
      <c r="AF20" s="143" t="s">
        <v>262</v>
      </c>
      <c r="AG20" s="126" t="s">
        <v>263</v>
      </c>
      <c r="AK20" s="27"/>
      <c r="AL20" s="27"/>
      <c r="AM20" s="27"/>
      <c r="AN20" s="27"/>
      <c r="AO20" s="27"/>
      <c r="AP20" s="27"/>
      <c r="AQ20" s="28"/>
      <c r="AR20" s="28"/>
      <c r="AS20" s="28"/>
    </row>
    <row r="21" spans="1:45" s="26" customFormat="1" ht="89.25" customHeight="1" thickBot="1">
      <c r="A21" s="37">
        <v>30</v>
      </c>
      <c r="B21" s="38">
        <v>1</v>
      </c>
      <c r="C21" s="41" t="s">
        <v>39</v>
      </c>
      <c r="D21" s="41">
        <v>2</v>
      </c>
      <c r="E21" s="41" t="s">
        <v>40</v>
      </c>
      <c r="F21" s="41">
        <v>2</v>
      </c>
      <c r="G21" s="41" t="s">
        <v>44</v>
      </c>
      <c r="H21" s="41">
        <v>1</v>
      </c>
      <c r="I21" s="41" t="s">
        <v>41</v>
      </c>
      <c r="J21" s="41">
        <v>880</v>
      </c>
      <c r="K21" s="41" t="s">
        <v>53</v>
      </c>
      <c r="L21" s="41">
        <v>1</v>
      </c>
      <c r="M21" s="41" t="s">
        <v>91</v>
      </c>
      <c r="N21" s="44" t="s">
        <v>54</v>
      </c>
      <c r="O21" s="41" t="s">
        <v>55</v>
      </c>
      <c r="P21" s="41" t="s">
        <v>43</v>
      </c>
      <c r="Q21" s="41" t="s">
        <v>43</v>
      </c>
      <c r="R21" s="41" t="s">
        <v>45</v>
      </c>
      <c r="S21" s="41">
        <v>0</v>
      </c>
      <c r="T21" s="41" t="s">
        <v>56</v>
      </c>
      <c r="U21" s="111">
        <v>0.525</v>
      </c>
      <c r="V21" s="124">
        <f>(Actividades!T37/Actividades!S37+Actividades!T38/Actividades!S38+Actividades!T39/Actividades!S39+Actividades!T41/Actividades!S41+Actividades!T42/Actividades!S42+Actividades!T44/Actividades!S44+Actividades!T45/Actividades!S45+Actividades!T46/Actividades!S46)/10*U21</f>
        <v>0.07674021678084551</v>
      </c>
      <c r="W21" s="191"/>
      <c r="X21" s="191"/>
      <c r="Y21" s="191"/>
      <c r="Z21" s="191"/>
      <c r="AA21" s="191"/>
      <c r="AB21" s="191"/>
      <c r="AC21" s="180" t="s">
        <v>318</v>
      </c>
      <c r="AD21" s="143" t="s">
        <v>319</v>
      </c>
      <c r="AE21" s="143" t="s">
        <v>287</v>
      </c>
      <c r="AF21" s="143" t="s">
        <v>320</v>
      </c>
      <c r="AG21" s="126"/>
      <c r="AK21" s="27"/>
      <c r="AL21" s="27"/>
      <c r="AM21" s="27"/>
      <c r="AN21" s="27"/>
      <c r="AO21" s="27"/>
      <c r="AP21" s="27"/>
      <c r="AQ21" s="28"/>
      <c r="AR21" s="28"/>
      <c r="AS21" s="28"/>
    </row>
    <row r="22" spans="1:33" ht="66.75" customHeight="1" thickBot="1">
      <c r="A22" s="37">
        <v>31</v>
      </c>
      <c r="B22" s="38">
        <v>1</v>
      </c>
      <c r="C22" s="41" t="s">
        <v>39</v>
      </c>
      <c r="D22" s="41">
        <v>2</v>
      </c>
      <c r="E22" s="41" t="s">
        <v>40</v>
      </c>
      <c r="F22" s="39">
        <v>2</v>
      </c>
      <c r="G22" s="41" t="s">
        <v>44</v>
      </c>
      <c r="H22" s="39">
        <v>1</v>
      </c>
      <c r="I22" s="41" t="s">
        <v>41</v>
      </c>
      <c r="J22" s="41">
        <v>880</v>
      </c>
      <c r="K22" s="41" t="s">
        <v>53</v>
      </c>
      <c r="L22" s="41">
        <v>1</v>
      </c>
      <c r="M22" s="41" t="s">
        <v>91</v>
      </c>
      <c r="N22" s="44" t="s">
        <v>100</v>
      </c>
      <c r="O22" s="41" t="s">
        <v>86</v>
      </c>
      <c r="P22" s="41" t="s">
        <v>43</v>
      </c>
      <c r="Q22" s="41" t="s">
        <v>43</v>
      </c>
      <c r="R22" s="41"/>
      <c r="S22" s="41" t="s">
        <v>116</v>
      </c>
      <c r="T22" s="41" t="s">
        <v>112</v>
      </c>
      <c r="U22" s="112">
        <v>60</v>
      </c>
      <c r="V22" s="169">
        <v>1</v>
      </c>
      <c r="W22" s="119"/>
      <c r="X22" s="119"/>
      <c r="Y22" s="119"/>
      <c r="Z22" s="119"/>
      <c r="AA22" s="119"/>
      <c r="AB22" s="119"/>
      <c r="AC22" s="180" t="s">
        <v>321</v>
      </c>
      <c r="AD22" s="143" t="s">
        <v>322</v>
      </c>
      <c r="AE22" s="125" t="s">
        <v>280</v>
      </c>
      <c r="AF22" s="143" t="s">
        <v>279</v>
      </c>
      <c r="AG22" s="143" t="s">
        <v>323</v>
      </c>
    </row>
    <row r="23" spans="1:33" ht="66.75" customHeight="1" thickBot="1">
      <c r="A23" s="37">
        <v>32</v>
      </c>
      <c r="B23" s="38">
        <v>1</v>
      </c>
      <c r="C23" s="41" t="s">
        <v>39</v>
      </c>
      <c r="D23" s="41">
        <v>2</v>
      </c>
      <c r="E23" s="41" t="s">
        <v>40</v>
      </c>
      <c r="F23" s="41">
        <v>2</v>
      </c>
      <c r="G23" s="41" t="s">
        <v>44</v>
      </c>
      <c r="H23" s="41">
        <v>1</v>
      </c>
      <c r="I23" s="41" t="s">
        <v>41</v>
      </c>
      <c r="J23" s="39">
        <v>880</v>
      </c>
      <c r="K23" s="41" t="s">
        <v>53</v>
      </c>
      <c r="L23" s="41">
        <v>1</v>
      </c>
      <c r="M23" s="41" t="s">
        <v>91</v>
      </c>
      <c r="N23" s="44" t="s">
        <v>101</v>
      </c>
      <c r="O23" s="41" t="s">
        <v>87</v>
      </c>
      <c r="P23" s="41" t="s">
        <v>43</v>
      </c>
      <c r="Q23" s="41" t="s">
        <v>43</v>
      </c>
      <c r="R23" s="41"/>
      <c r="S23" s="47">
        <v>0</v>
      </c>
      <c r="T23" s="41" t="s">
        <v>113</v>
      </c>
      <c r="U23" s="111">
        <v>0.4005</v>
      </c>
      <c r="V23" s="123">
        <f>SUM(Actividades!T51:T52)/SUM(Actividades!S51:S52)*Metas!U23</f>
        <v>0</v>
      </c>
      <c r="W23" s="119"/>
      <c r="X23" s="119"/>
      <c r="Y23" s="119"/>
      <c r="Z23" s="119"/>
      <c r="AA23" s="119"/>
      <c r="AB23" s="119"/>
      <c r="AC23" s="143" t="s">
        <v>299</v>
      </c>
      <c r="AD23" s="143" t="s">
        <v>300</v>
      </c>
      <c r="AE23" s="143" t="s">
        <v>301</v>
      </c>
      <c r="AF23" s="143" t="s">
        <v>302</v>
      </c>
      <c r="AG23" s="120"/>
    </row>
    <row r="24" spans="1:33" ht="66.75" customHeight="1" thickBot="1">
      <c r="A24" s="37">
        <v>33</v>
      </c>
      <c r="B24" s="38">
        <v>1</v>
      </c>
      <c r="C24" s="41" t="s">
        <v>39</v>
      </c>
      <c r="D24" s="41">
        <v>2</v>
      </c>
      <c r="E24" s="41" t="s">
        <v>40</v>
      </c>
      <c r="F24" s="41">
        <v>2</v>
      </c>
      <c r="G24" s="41" t="s">
        <v>44</v>
      </c>
      <c r="H24" s="41">
        <v>1</v>
      </c>
      <c r="I24" s="41" t="s">
        <v>41</v>
      </c>
      <c r="J24" s="41">
        <v>880</v>
      </c>
      <c r="K24" s="41" t="s">
        <v>53</v>
      </c>
      <c r="L24" s="41">
        <v>1</v>
      </c>
      <c r="M24" s="41" t="s">
        <v>91</v>
      </c>
      <c r="N24" s="44" t="s">
        <v>102</v>
      </c>
      <c r="O24" s="41" t="s">
        <v>88</v>
      </c>
      <c r="P24" s="41" t="s">
        <v>43</v>
      </c>
      <c r="Q24" s="41" t="s">
        <v>43</v>
      </c>
      <c r="R24" s="41"/>
      <c r="S24" s="47">
        <v>0</v>
      </c>
      <c r="T24" s="41" t="s">
        <v>114</v>
      </c>
      <c r="U24" s="111">
        <v>0.511</v>
      </c>
      <c r="V24" s="123">
        <f>SUM(Actividades!T54:T56)/SUM(Actividades!S54:S56)*Metas!U24</f>
        <v>0</v>
      </c>
      <c r="W24" s="119"/>
      <c r="X24" s="119"/>
      <c r="Y24" s="119"/>
      <c r="Z24" s="119"/>
      <c r="AA24" s="119"/>
      <c r="AB24" s="119"/>
      <c r="AC24" s="144" t="s">
        <v>303</v>
      </c>
      <c r="AD24" s="126" t="s">
        <v>255</v>
      </c>
      <c r="AE24" s="126" t="s">
        <v>256</v>
      </c>
      <c r="AF24" s="144" t="s">
        <v>304</v>
      </c>
      <c r="AG24" s="126" t="s">
        <v>286</v>
      </c>
    </row>
    <row r="25" spans="1:45" s="4" customFormat="1" ht="111.75" customHeight="1" thickBot="1">
      <c r="A25" s="115">
        <v>34</v>
      </c>
      <c r="B25" s="116">
        <v>1</v>
      </c>
      <c r="C25" s="43" t="s">
        <v>39</v>
      </c>
      <c r="D25" s="43">
        <v>2</v>
      </c>
      <c r="E25" s="43" t="s">
        <v>40</v>
      </c>
      <c r="F25" s="43">
        <v>2</v>
      </c>
      <c r="G25" s="43" t="s">
        <v>44</v>
      </c>
      <c r="H25" s="43">
        <v>1</v>
      </c>
      <c r="I25" s="43" t="s">
        <v>41</v>
      </c>
      <c r="J25" s="41">
        <v>880</v>
      </c>
      <c r="K25" s="43" t="s">
        <v>53</v>
      </c>
      <c r="L25" s="41">
        <v>1</v>
      </c>
      <c r="M25" s="41" t="s">
        <v>91</v>
      </c>
      <c r="N25" s="42" t="s">
        <v>103</v>
      </c>
      <c r="O25" s="43" t="s">
        <v>89</v>
      </c>
      <c r="P25" s="43" t="s">
        <v>43</v>
      </c>
      <c r="Q25" s="43" t="s">
        <v>43</v>
      </c>
      <c r="R25" s="43"/>
      <c r="S25" s="43">
        <v>0</v>
      </c>
      <c r="T25" s="43" t="s">
        <v>115</v>
      </c>
      <c r="U25" s="106">
        <v>0.4</v>
      </c>
      <c r="V25" s="166">
        <f>SUM(Actividades!T58:T60)/SUM(Actividades!S58:S60)*Metas!U25</f>
        <v>0</v>
      </c>
      <c r="W25" s="121"/>
      <c r="X25" s="121"/>
      <c r="Y25" s="121"/>
      <c r="Z25" s="121"/>
      <c r="AA25" s="121"/>
      <c r="AB25" s="121"/>
      <c r="AC25" s="143" t="s">
        <v>290</v>
      </c>
      <c r="AD25" s="125" t="s">
        <v>252</v>
      </c>
      <c r="AE25" s="125" t="s">
        <v>253</v>
      </c>
      <c r="AF25" s="125" t="s">
        <v>254</v>
      </c>
      <c r="AG25" s="122"/>
      <c r="AQ25" s="117"/>
      <c r="AR25" s="117"/>
      <c r="AS25" s="117"/>
    </row>
    <row r="26" spans="1:45" s="26" customFormat="1" ht="12.75" customHeight="1">
      <c r="A26" s="61"/>
      <c r="B26" s="62"/>
      <c r="C26" s="58"/>
      <c r="D26" s="58"/>
      <c r="E26" s="58"/>
      <c r="F26" s="58"/>
      <c r="G26" s="58"/>
      <c r="H26" s="58"/>
      <c r="I26" s="58"/>
      <c r="J26" s="59"/>
      <c r="K26" s="59"/>
      <c r="L26" s="58"/>
      <c r="M26" s="58"/>
      <c r="N26" s="60"/>
      <c r="O26" s="59"/>
      <c r="P26" s="58"/>
      <c r="Q26" s="58"/>
      <c r="R26" s="58"/>
      <c r="S26" s="59"/>
      <c r="T26" s="59"/>
      <c r="U26" s="107"/>
      <c r="V26" s="165"/>
      <c r="W26" s="119"/>
      <c r="X26" s="119"/>
      <c r="Y26" s="119"/>
      <c r="Z26" s="119"/>
      <c r="AA26" s="119"/>
      <c r="AB26" s="119"/>
      <c r="AC26" s="127"/>
      <c r="AD26" s="127"/>
      <c r="AE26" s="127"/>
      <c r="AF26" s="127"/>
      <c r="AG26" s="128"/>
      <c r="AK26" s="27"/>
      <c r="AL26" s="27"/>
      <c r="AM26" s="27"/>
      <c r="AN26" s="27"/>
      <c r="AO26" s="27"/>
      <c r="AP26" s="27"/>
      <c r="AQ26" s="28"/>
      <c r="AR26" s="28"/>
      <c r="AS26" s="28"/>
    </row>
    <row r="27" spans="1:33" ht="15.75" customHeight="1" hidden="1">
      <c r="A27" s="37">
        <v>52</v>
      </c>
      <c r="B27" s="51">
        <v>3</v>
      </c>
      <c r="C27" s="24" t="s">
        <v>58</v>
      </c>
      <c r="D27" s="24">
        <v>7</v>
      </c>
      <c r="E27" s="24" t="s">
        <v>59</v>
      </c>
      <c r="F27" s="24">
        <v>7</v>
      </c>
      <c r="G27" s="52" t="s">
        <v>60</v>
      </c>
      <c r="H27" s="52">
        <v>3</v>
      </c>
      <c r="I27" s="24" t="s">
        <v>61</v>
      </c>
      <c r="J27" s="24">
        <v>886</v>
      </c>
      <c r="K27" s="24" t="s">
        <v>62</v>
      </c>
      <c r="L27" s="25">
        <v>7</v>
      </c>
      <c r="M27" s="25" t="s">
        <v>63</v>
      </c>
      <c r="N27" s="24">
        <v>1</v>
      </c>
      <c r="O27" s="24" t="s">
        <v>64</v>
      </c>
      <c r="P27" s="53"/>
      <c r="Q27" s="53"/>
      <c r="R27" s="53" t="s">
        <v>43</v>
      </c>
      <c r="S27" s="53">
        <v>0</v>
      </c>
      <c r="T27" s="24" t="s">
        <v>65</v>
      </c>
      <c r="U27" s="113">
        <v>0.27</v>
      </c>
      <c r="V27" s="166"/>
      <c r="W27" s="119"/>
      <c r="X27" s="119"/>
      <c r="Y27" s="119"/>
      <c r="Z27" s="119"/>
      <c r="AA27" s="119"/>
      <c r="AB27" s="119"/>
      <c r="AC27" s="119"/>
      <c r="AD27" s="119"/>
      <c r="AE27" s="119"/>
      <c r="AF27" s="119"/>
      <c r="AG27" s="120"/>
    </row>
    <row r="28" spans="1:33" ht="19.5" customHeight="1" hidden="1">
      <c r="A28" s="37">
        <v>53</v>
      </c>
      <c r="B28" s="51">
        <v>3</v>
      </c>
      <c r="C28" s="24" t="s">
        <v>58</v>
      </c>
      <c r="D28" s="24">
        <v>7</v>
      </c>
      <c r="E28" s="24" t="s">
        <v>59</v>
      </c>
      <c r="F28" s="24">
        <v>7</v>
      </c>
      <c r="G28" s="52" t="s">
        <v>60</v>
      </c>
      <c r="H28" s="52">
        <v>30</v>
      </c>
      <c r="I28" s="24" t="s">
        <v>61</v>
      </c>
      <c r="J28" s="24">
        <v>886</v>
      </c>
      <c r="K28" s="24" t="s">
        <v>62</v>
      </c>
      <c r="L28" s="25">
        <v>7</v>
      </c>
      <c r="M28" s="25" t="s">
        <v>63</v>
      </c>
      <c r="N28" s="24">
        <v>2</v>
      </c>
      <c r="O28" s="24" t="s">
        <v>66</v>
      </c>
      <c r="P28" s="53"/>
      <c r="Q28" s="53"/>
      <c r="R28" s="53" t="s">
        <v>43</v>
      </c>
      <c r="S28" s="53">
        <v>0</v>
      </c>
      <c r="T28" s="24" t="s">
        <v>67</v>
      </c>
      <c r="U28" s="113">
        <v>0.4</v>
      </c>
      <c r="V28" s="166"/>
      <c r="W28" s="119"/>
      <c r="X28" s="119"/>
      <c r="Y28" s="119"/>
      <c r="Z28" s="119"/>
      <c r="AA28" s="119"/>
      <c r="AB28" s="119"/>
      <c r="AC28" s="119"/>
      <c r="AD28" s="119"/>
      <c r="AE28" s="119"/>
      <c r="AF28" s="119"/>
      <c r="AG28" s="120"/>
    </row>
    <row r="29" spans="1:33" ht="30.75" customHeight="1" hidden="1" thickBot="1">
      <c r="A29" s="37">
        <v>54</v>
      </c>
      <c r="B29" s="51">
        <v>3</v>
      </c>
      <c r="C29" s="54" t="s">
        <v>58</v>
      </c>
      <c r="D29" s="54">
        <v>7</v>
      </c>
      <c r="E29" s="54" t="s">
        <v>59</v>
      </c>
      <c r="F29" s="54">
        <v>7</v>
      </c>
      <c r="G29" s="55" t="s">
        <v>60</v>
      </c>
      <c r="H29" s="55">
        <v>30</v>
      </c>
      <c r="I29" s="54" t="s">
        <v>61</v>
      </c>
      <c r="J29" s="54">
        <v>886</v>
      </c>
      <c r="K29" s="54" t="s">
        <v>62</v>
      </c>
      <c r="L29" s="56">
        <v>7</v>
      </c>
      <c r="M29" s="56" t="s">
        <v>63</v>
      </c>
      <c r="N29" s="54">
        <v>3</v>
      </c>
      <c r="O29" s="54" t="s">
        <v>68</v>
      </c>
      <c r="P29" s="57"/>
      <c r="Q29" s="57"/>
      <c r="R29" s="57" t="s">
        <v>43</v>
      </c>
      <c r="S29" s="57">
        <v>0</v>
      </c>
      <c r="T29" s="54" t="s">
        <v>69</v>
      </c>
      <c r="U29" s="114">
        <v>0.3</v>
      </c>
      <c r="V29" s="167"/>
      <c r="W29" s="129"/>
      <c r="X29" s="129"/>
      <c r="Y29" s="129"/>
      <c r="Z29" s="129"/>
      <c r="AA29" s="129"/>
      <c r="AB29" s="129"/>
      <c r="AC29" s="129"/>
      <c r="AD29" s="129"/>
      <c r="AE29" s="129"/>
      <c r="AF29" s="129"/>
      <c r="AG29" s="130"/>
    </row>
    <row r="30" spans="22:33" ht="15">
      <c r="V30" s="168"/>
      <c r="W30" s="131"/>
      <c r="X30" s="131"/>
      <c r="Y30" s="131"/>
      <c r="Z30" s="131"/>
      <c r="AA30" s="131"/>
      <c r="AB30" s="131"/>
      <c r="AC30" s="131"/>
      <c r="AD30" s="131"/>
      <c r="AE30" s="131"/>
      <c r="AF30" s="131"/>
      <c r="AG30" s="131"/>
    </row>
  </sheetData>
  <sheetProtection password="DFF8" sheet="1" formatRows="0"/>
  <mergeCells count="32">
    <mergeCell ref="L5:M5"/>
    <mergeCell ref="F5:G5"/>
    <mergeCell ref="A5:A6"/>
    <mergeCell ref="AA5:AB5"/>
    <mergeCell ref="P5:R5"/>
    <mergeCell ref="B5:C5"/>
    <mergeCell ref="W7:W21"/>
    <mergeCell ref="Y5:Z5"/>
    <mergeCell ref="AB7:AB21"/>
    <mergeCell ref="W5:X5"/>
    <mergeCell ref="AA7:AA21"/>
    <mergeCell ref="X7:X21"/>
    <mergeCell ref="AE5:AE6"/>
    <mergeCell ref="AG5:AG6"/>
    <mergeCell ref="AD5:AD6"/>
    <mergeCell ref="A2:K2"/>
    <mergeCell ref="J5:K5"/>
    <mergeCell ref="N2:Z2"/>
    <mergeCell ref="H5:I5"/>
    <mergeCell ref="N5:O5"/>
    <mergeCell ref="S5:S6"/>
    <mergeCell ref="U5:V5"/>
    <mergeCell ref="A7:A9"/>
    <mergeCell ref="T5:T6"/>
    <mergeCell ref="Z7:Z21"/>
    <mergeCell ref="Y7:Y21"/>
    <mergeCell ref="D5:E5"/>
    <mergeCell ref="AO5:AP5"/>
    <mergeCell ref="AK5:AL5"/>
    <mergeCell ref="AM5:AN5"/>
    <mergeCell ref="AF5:AF6"/>
    <mergeCell ref="AC5:AC6"/>
  </mergeCells>
  <conditionalFormatting sqref="W26:AB26 W7:AB21">
    <cfRule type="cellIs" priority="53" dxfId="1" operator="notEqual" stopIfTrue="1">
      <formula>BC7</formula>
    </cfRule>
  </conditionalFormatting>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V73"/>
  <sheetViews>
    <sheetView showGridLines="0" tabSelected="1" zoomScale="75" zoomScaleNormal="75" zoomScalePageLayoutView="0" workbookViewId="0" topLeftCell="O3">
      <selection activeCell="U7" sqref="U7"/>
    </sheetView>
  </sheetViews>
  <sheetFormatPr defaultColWidth="11.421875" defaultRowHeight="15" zeroHeight="1"/>
  <cols>
    <col min="1" max="1" width="9.421875" style="13" customWidth="1"/>
    <col min="2" max="2" width="18.421875" style="3" customWidth="1"/>
    <col min="3" max="3" width="10.140625" style="13" customWidth="1"/>
    <col min="4" max="4" width="24.140625" style="3" customWidth="1"/>
    <col min="5" max="5" width="11.00390625" style="13" customWidth="1"/>
    <col min="6" max="6" width="24.140625" style="3" customWidth="1"/>
    <col min="7" max="7" width="8.7109375" style="13" customWidth="1"/>
    <col min="8" max="8" width="24.140625" style="3" customWidth="1"/>
    <col min="9" max="9" width="10.57421875" style="3" customWidth="1"/>
    <col min="10" max="10" width="24.140625" style="3" customWidth="1"/>
    <col min="11" max="11" width="8.7109375" style="13" customWidth="1"/>
    <col min="12" max="12" width="34.7109375" style="3" customWidth="1"/>
    <col min="13" max="13" width="13.28125" style="13" customWidth="1"/>
    <col min="14" max="14" width="38.00390625" style="3" customWidth="1"/>
    <col min="15" max="17" width="8.7109375" style="13" customWidth="1"/>
    <col min="18" max="18" width="29.8515625" style="3" customWidth="1"/>
    <col min="19" max="19" width="13.00390625" style="13" customWidth="1"/>
    <col min="20" max="20" width="11.421875" style="15" customWidth="1"/>
    <col min="21" max="22" width="84.421875" style="3" customWidth="1"/>
    <col min="23" max="23" width="0" style="3" hidden="1" customWidth="1"/>
    <col min="24" max="16384" width="11.421875" style="3" customWidth="1"/>
  </cols>
  <sheetData>
    <row r="1" spans="14:17" ht="25.5">
      <c r="N1" s="2" t="s">
        <v>15</v>
      </c>
      <c r="O1" s="14"/>
      <c r="P1" s="14"/>
      <c r="Q1" s="14"/>
    </row>
    <row r="2" spans="1:22" ht="107.25" customHeight="1">
      <c r="A2" s="215" t="s">
        <v>33</v>
      </c>
      <c r="B2" s="212"/>
      <c r="C2" s="215" t="s">
        <v>26</v>
      </c>
      <c r="D2" s="212"/>
      <c r="E2" s="211" t="s">
        <v>32</v>
      </c>
      <c r="F2" s="212"/>
      <c r="G2" s="211" t="s">
        <v>27</v>
      </c>
      <c r="H2" s="212"/>
      <c r="I2" s="211" t="s">
        <v>38</v>
      </c>
      <c r="J2" s="212"/>
      <c r="K2" s="200" t="s">
        <v>23</v>
      </c>
      <c r="L2" s="201"/>
      <c r="M2" s="214" t="s">
        <v>22</v>
      </c>
      <c r="N2" s="208"/>
      <c r="O2" s="213" t="s">
        <v>37</v>
      </c>
      <c r="P2" s="207"/>
      <c r="Q2" s="208"/>
      <c r="R2" s="189" t="s">
        <v>21</v>
      </c>
      <c r="S2" s="204" t="s">
        <v>0</v>
      </c>
      <c r="T2" s="204"/>
      <c r="U2" s="195" t="s">
        <v>10</v>
      </c>
      <c r="V2" s="195" t="s">
        <v>11</v>
      </c>
    </row>
    <row r="3" spans="1:22" ht="28.5" customHeight="1">
      <c r="A3" s="18" t="s">
        <v>30</v>
      </c>
      <c r="B3" s="18" t="s">
        <v>31</v>
      </c>
      <c r="C3" s="18" t="s">
        <v>30</v>
      </c>
      <c r="D3" s="18" t="s">
        <v>31</v>
      </c>
      <c r="E3" s="18" t="s">
        <v>30</v>
      </c>
      <c r="F3" s="18" t="s">
        <v>31</v>
      </c>
      <c r="G3" s="18" t="s">
        <v>30</v>
      </c>
      <c r="H3" s="18" t="s">
        <v>31</v>
      </c>
      <c r="I3" s="18" t="s">
        <v>30</v>
      </c>
      <c r="J3" s="18" t="s">
        <v>31</v>
      </c>
      <c r="K3" s="20" t="s">
        <v>28</v>
      </c>
      <c r="L3" s="20" t="s">
        <v>29</v>
      </c>
      <c r="M3" s="20" t="s">
        <v>28</v>
      </c>
      <c r="N3" s="20" t="s">
        <v>29</v>
      </c>
      <c r="O3" s="17" t="s">
        <v>16</v>
      </c>
      <c r="P3" s="17" t="s">
        <v>17</v>
      </c>
      <c r="Q3" s="17" t="s">
        <v>18</v>
      </c>
      <c r="R3" s="190"/>
      <c r="S3" s="23" t="s">
        <v>246</v>
      </c>
      <c r="T3" s="23" t="s">
        <v>247</v>
      </c>
      <c r="U3" s="196"/>
      <c r="V3" s="196"/>
    </row>
    <row r="4" spans="1:22" ht="75" customHeight="1">
      <c r="A4" s="39">
        <v>2</v>
      </c>
      <c r="B4" s="39" t="s">
        <v>40</v>
      </c>
      <c r="C4" s="39">
        <v>2</v>
      </c>
      <c r="D4" s="39" t="s">
        <v>44</v>
      </c>
      <c r="E4" s="39">
        <v>1</v>
      </c>
      <c r="F4" s="39" t="s">
        <v>41</v>
      </c>
      <c r="G4" s="39">
        <v>878</v>
      </c>
      <c r="H4" s="39" t="s">
        <v>47</v>
      </c>
      <c r="I4" s="39">
        <v>2</v>
      </c>
      <c r="J4" s="39" t="s">
        <v>42</v>
      </c>
      <c r="K4" s="46" t="s">
        <v>48</v>
      </c>
      <c r="L4" s="39" t="s">
        <v>46</v>
      </c>
      <c r="M4" s="30" t="s">
        <v>117</v>
      </c>
      <c r="N4" s="81" t="s">
        <v>118</v>
      </c>
      <c r="O4" s="34" t="s">
        <v>43</v>
      </c>
      <c r="P4" s="34" t="s">
        <v>43</v>
      </c>
      <c r="Q4" s="35"/>
      <c r="R4" s="103" t="s">
        <v>203</v>
      </c>
      <c r="S4" s="36">
        <v>0.3</v>
      </c>
      <c r="T4" s="132"/>
      <c r="U4" s="133"/>
      <c r="V4" s="133"/>
    </row>
    <row r="5" spans="1:22" ht="124.5" customHeight="1">
      <c r="A5" s="39">
        <v>2</v>
      </c>
      <c r="B5" s="39" t="s">
        <v>40</v>
      </c>
      <c r="C5" s="39">
        <v>2</v>
      </c>
      <c r="D5" s="39" t="s">
        <v>44</v>
      </c>
      <c r="E5" s="39">
        <v>1</v>
      </c>
      <c r="F5" s="39" t="s">
        <v>41</v>
      </c>
      <c r="G5" s="39">
        <v>878</v>
      </c>
      <c r="H5" s="39" t="s">
        <v>47</v>
      </c>
      <c r="I5" s="39">
        <v>2</v>
      </c>
      <c r="J5" s="39" t="s">
        <v>42</v>
      </c>
      <c r="K5" s="46" t="s">
        <v>48</v>
      </c>
      <c r="L5" s="39" t="s">
        <v>46</v>
      </c>
      <c r="M5" s="30" t="s">
        <v>119</v>
      </c>
      <c r="N5" s="81" t="s">
        <v>120</v>
      </c>
      <c r="O5" s="34" t="s">
        <v>43</v>
      </c>
      <c r="P5" s="34" t="s">
        <v>43</v>
      </c>
      <c r="Q5" s="35"/>
      <c r="R5" s="103" t="s">
        <v>204</v>
      </c>
      <c r="S5" s="36">
        <v>0.2</v>
      </c>
      <c r="T5" s="132"/>
      <c r="U5" s="133"/>
      <c r="V5" s="133"/>
    </row>
    <row r="6" spans="1:22" ht="108" customHeight="1">
      <c r="A6" s="39">
        <v>2</v>
      </c>
      <c r="B6" s="39" t="s">
        <v>40</v>
      </c>
      <c r="C6" s="39">
        <v>2</v>
      </c>
      <c r="D6" s="39" t="s">
        <v>44</v>
      </c>
      <c r="E6" s="39">
        <v>1</v>
      </c>
      <c r="F6" s="39" t="s">
        <v>41</v>
      </c>
      <c r="G6" s="39">
        <v>878</v>
      </c>
      <c r="H6" s="39" t="s">
        <v>47</v>
      </c>
      <c r="I6" s="39">
        <v>2</v>
      </c>
      <c r="J6" s="39" t="s">
        <v>42</v>
      </c>
      <c r="K6" s="46" t="s">
        <v>48</v>
      </c>
      <c r="L6" s="39" t="s">
        <v>46</v>
      </c>
      <c r="M6" s="30" t="s">
        <v>121</v>
      </c>
      <c r="N6" s="81" t="s">
        <v>122</v>
      </c>
      <c r="O6" s="34" t="s">
        <v>43</v>
      </c>
      <c r="P6" s="34" t="s">
        <v>43</v>
      </c>
      <c r="Q6" s="35"/>
      <c r="R6" s="103" t="s">
        <v>205</v>
      </c>
      <c r="S6" s="36">
        <v>0.3</v>
      </c>
      <c r="T6" s="132"/>
      <c r="U6" s="133"/>
      <c r="V6" s="133"/>
    </row>
    <row r="7" spans="1:22" ht="104.25" customHeight="1">
      <c r="A7" s="39">
        <v>2</v>
      </c>
      <c r="B7" s="39" t="s">
        <v>40</v>
      </c>
      <c r="C7" s="39">
        <v>2</v>
      </c>
      <c r="D7" s="39" t="s">
        <v>44</v>
      </c>
      <c r="E7" s="39">
        <v>1</v>
      </c>
      <c r="F7" s="39" t="s">
        <v>41</v>
      </c>
      <c r="G7" s="39">
        <v>878</v>
      </c>
      <c r="H7" s="39" t="s">
        <v>47</v>
      </c>
      <c r="I7" s="39">
        <v>2</v>
      </c>
      <c r="J7" s="39" t="s">
        <v>42</v>
      </c>
      <c r="K7" s="46" t="s">
        <v>48</v>
      </c>
      <c r="L7" s="39" t="s">
        <v>46</v>
      </c>
      <c r="M7" s="34">
        <v>4</v>
      </c>
      <c r="N7" s="78" t="s">
        <v>51</v>
      </c>
      <c r="O7" s="34"/>
      <c r="P7" s="34"/>
      <c r="Q7" s="30" t="s">
        <v>43</v>
      </c>
      <c r="R7" s="82" t="s">
        <v>52</v>
      </c>
      <c r="S7" s="36">
        <v>1</v>
      </c>
      <c r="T7" s="132">
        <f>S7/12*4</f>
        <v>0.3333333333333333</v>
      </c>
      <c r="U7" s="133" t="s">
        <v>328</v>
      </c>
      <c r="V7" s="133" t="s">
        <v>327</v>
      </c>
    </row>
    <row r="8" spans="1:22" s="16" customFormat="1" ht="15" customHeight="1">
      <c r="A8" s="87"/>
      <c r="B8" s="77"/>
      <c r="C8" s="87"/>
      <c r="D8" s="77"/>
      <c r="E8" s="87"/>
      <c r="F8" s="77"/>
      <c r="G8" s="87"/>
      <c r="H8" s="77"/>
      <c r="I8" s="77"/>
      <c r="J8" s="77"/>
      <c r="K8" s="87"/>
      <c r="L8" s="77"/>
      <c r="M8" s="73"/>
      <c r="N8" s="80"/>
      <c r="O8" s="74"/>
      <c r="P8" s="74"/>
      <c r="Q8" s="74"/>
      <c r="R8" s="101"/>
      <c r="S8" s="76"/>
      <c r="T8" s="134"/>
      <c r="U8" s="135"/>
      <c r="V8" s="135"/>
    </row>
    <row r="9" spans="1:22" ht="92.25" customHeight="1">
      <c r="A9" s="39">
        <v>2</v>
      </c>
      <c r="B9" s="39" t="s">
        <v>40</v>
      </c>
      <c r="C9" s="39">
        <v>2</v>
      </c>
      <c r="D9" s="39" t="s">
        <v>44</v>
      </c>
      <c r="E9" s="39">
        <v>1</v>
      </c>
      <c r="F9" s="39" t="s">
        <v>41</v>
      </c>
      <c r="G9" s="39">
        <v>878</v>
      </c>
      <c r="H9" s="39" t="s">
        <v>47</v>
      </c>
      <c r="I9" s="39">
        <v>1</v>
      </c>
      <c r="J9" s="39" t="s">
        <v>57</v>
      </c>
      <c r="K9" s="46" t="s">
        <v>90</v>
      </c>
      <c r="L9" s="155" t="s">
        <v>78</v>
      </c>
      <c r="M9" s="30" t="s">
        <v>123</v>
      </c>
      <c r="N9" s="83" t="s">
        <v>124</v>
      </c>
      <c r="O9" s="30" t="s">
        <v>43</v>
      </c>
      <c r="P9" s="30" t="s">
        <v>43</v>
      </c>
      <c r="Q9" s="35"/>
      <c r="R9" s="82" t="s">
        <v>243</v>
      </c>
      <c r="S9" s="36">
        <v>0.3</v>
      </c>
      <c r="T9" s="132"/>
      <c r="U9" s="133"/>
      <c r="V9" s="133"/>
    </row>
    <row r="10" spans="1:22" ht="126.75" customHeight="1">
      <c r="A10" s="39">
        <v>2</v>
      </c>
      <c r="B10" s="39" t="s">
        <v>40</v>
      </c>
      <c r="C10" s="39">
        <v>2</v>
      </c>
      <c r="D10" s="39" t="s">
        <v>44</v>
      </c>
      <c r="E10" s="39">
        <v>1</v>
      </c>
      <c r="F10" s="39" t="s">
        <v>41</v>
      </c>
      <c r="G10" s="39">
        <v>878</v>
      </c>
      <c r="H10" s="39" t="s">
        <v>47</v>
      </c>
      <c r="I10" s="39">
        <v>1</v>
      </c>
      <c r="J10" s="39" t="s">
        <v>57</v>
      </c>
      <c r="K10" s="46" t="s">
        <v>90</v>
      </c>
      <c r="L10" s="155" t="s">
        <v>78</v>
      </c>
      <c r="M10" s="30" t="s">
        <v>125</v>
      </c>
      <c r="N10" s="83" t="s">
        <v>126</v>
      </c>
      <c r="O10" s="30" t="s">
        <v>43</v>
      </c>
      <c r="P10" s="30" t="s">
        <v>43</v>
      </c>
      <c r="Q10" s="35"/>
      <c r="R10" s="82" t="s">
        <v>206</v>
      </c>
      <c r="S10" s="36">
        <v>0.3</v>
      </c>
      <c r="T10" s="132"/>
      <c r="U10" s="133"/>
      <c r="V10" s="133"/>
    </row>
    <row r="11" spans="1:22" s="16" customFormat="1" ht="15" customHeight="1">
      <c r="A11" s="89"/>
      <c r="B11" s="90"/>
      <c r="C11" s="89"/>
      <c r="D11" s="90"/>
      <c r="E11" s="89"/>
      <c r="F11" s="90"/>
      <c r="G11" s="89"/>
      <c r="H11" s="90"/>
      <c r="I11" s="90"/>
      <c r="J11" s="90"/>
      <c r="K11" s="89"/>
      <c r="L11" s="90"/>
      <c r="M11" s="91"/>
      <c r="N11" s="92"/>
      <c r="O11" s="93"/>
      <c r="P11" s="93"/>
      <c r="Q11" s="93"/>
      <c r="R11" s="102"/>
      <c r="S11" s="94"/>
      <c r="T11" s="136"/>
      <c r="U11" s="137"/>
      <c r="V11" s="137"/>
    </row>
    <row r="12" spans="1:22" ht="83.25" customHeight="1">
      <c r="A12" s="39">
        <v>2</v>
      </c>
      <c r="B12" s="39" t="s">
        <v>40</v>
      </c>
      <c r="C12" s="39">
        <v>2</v>
      </c>
      <c r="D12" s="39" t="s">
        <v>44</v>
      </c>
      <c r="E12" s="39">
        <v>1</v>
      </c>
      <c r="F12" s="39" t="s">
        <v>41</v>
      </c>
      <c r="G12" s="39">
        <v>880</v>
      </c>
      <c r="H12" s="39" t="s">
        <v>53</v>
      </c>
      <c r="I12" s="79">
        <v>1</v>
      </c>
      <c r="J12" s="79" t="s">
        <v>91</v>
      </c>
      <c r="K12" s="46" t="s">
        <v>92</v>
      </c>
      <c r="L12" s="39" t="s">
        <v>79</v>
      </c>
      <c r="M12" s="30" t="s">
        <v>127</v>
      </c>
      <c r="N12" s="82" t="s">
        <v>128</v>
      </c>
      <c r="O12" s="30" t="s">
        <v>43</v>
      </c>
      <c r="P12" s="30" t="s">
        <v>43</v>
      </c>
      <c r="Q12" s="35"/>
      <c r="R12" s="82" t="s">
        <v>207</v>
      </c>
      <c r="S12" s="98">
        <v>0.25</v>
      </c>
      <c r="T12" s="181">
        <v>0</v>
      </c>
      <c r="U12" s="133" t="s">
        <v>264</v>
      </c>
      <c r="V12" s="133" t="s">
        <v>251</v>
      </c>
    </row>
    <row r="13" spans="1:22" ht="120.75" customHeight="1">
      <c r="A13" s="39">
        <v>2</v>
      </c>
      <c r="B13" s="39" t="s">
        <v>40</v>
      </c>
      <c r="C13" s="39">
        <v>2</v>
      </c>
      <c r="D13" s="39" t="s">
        <v>44</v>
      </c>
      <c r="E13" s="39">
        <v>1</v>
      </c>
      <c r="F13" s="39" t="s">
        <v>41</v>
      </c>
      <c r="G13" s="39">
        <v>880</v>
      </c>
      <c r="H13" s="39" t="s">
        <v>53</v>
      </c>
      <c r="I13" s="79">
        <v>1</v>
      </c>
      <c r="J13" s="79" t="s">
        <v>91</v>
      </c>
      <c r="K13" s="46" t="s">
        <v>92</v>
      </c>
      <c r="L13" s="39" t="s">
        <v>79</v>
      </c>
      <c r="M13" s="30" t="s">
        <v>129</v>
      </c>
      <c r="N13" s="82" t="s">
        <v>130</v>
      </c>
      <c r="O13" s="30" t="s">
        <v>43</v>
      </c>
      <c r="P13" s="30" t="s">
        <v>43</v>
      </c>
      <c r="Q13" s="35"/>
      <c r="R13" s="82" t="s">
        <v>208</v>
      </c>
      <c r="S13" s="98">
        <v>0.25</v>
      </c>
      <c r="T13" s="181">
        <f>S13/12*3</f>
        <v>0.0625</v>
      </c>
      <c r="U13" s="133" t="s">
        <v>288</v>
      </c>
      <c r="V13" s="133" t="s">
        <v>289</v>
      </c>
    </row>
    <row r="14" spans="1:22" s="16" customFormat="1" ht="15" customHeight="1">
      <c r="A14" s="87"/>
      <c r="B14" s="77"/>
      <c r="C14" s="87"/>
      <c r="D14" s="77"/>
      <c r="E14" s="87"/>
      <c r="F14" s="77"/>
      <c r="G14" s="87"/>
      <c r="H14" s="77"/>
      <c r="I14" s="77"/>
      <c r="J14" s="77"/>
      <c r="K14" s="87"/>
      <c r="L14" s="77"/>
      <c r="M14" s="73"/>
      <c r="N14" s="80"/>
      <c r="O14" s="74"/>
      <c r="P14" s="74"/>
      <c r="Q14" s="74"/>
      <c r="R14" s="101"/>
      <c r="S14" s="76"/>
      <c r="T14" s="138"/>
      <c r="U14" s="135"/>
      <c r="V14" s="135"/>
    </row>
    <row r="15" spans="1:22" ht="86.25" customHeight="1">
      <c r="A15" s="29">
        <v>2</v>
      </c>
      <c r="B15" s="29" t="s">
        <v>40</v>
      </c>
      <c r="C15" s="29">
        <v>2</v>
      </c>
      <c r="D15" s="29" t="s">
        <v>44</v>
      </c>
      <c r="E15" s="29">
        <v>1</v>
      </c>
      <c r="F15" s="29" t="s">
        <v>41</v>
      </c>
      <c r="G15" s="29">
        <v>880</v>
      </c>
      <c r="H15" s="29" t="s">
        <v>53</v>
      </c>
      <c r="I15" s="39">
        <v>1</v>
      </c>
      <c r="J15" s="39" t="s">
        <v>91</v>
      </c>
      <c r="K15" s="40" t="s">
        <v>93</v>
      </c>
      <c r="L15" s="29" t="s">
        <v>276</v>
      </c>
      <c r="M15" s="30" t="s">
        <v>131</v>
      </c>
      <c r="N15" s="82" t="s">
        <v>132</v>
      </c>
      <c r="O15" s="31" t="s">
        <v>43</v>
      </c>
      <c r="P15" s="31" t="s">
        <v>43</v>
      </c>
      <c r="Q15" s="63"/>
      <c r="R15" s="82" t="s">
        <v>209</v>
      </c>
      <c r="S15" s="36" t="s">
        <v>248</v>
      </c>
      <c r="T15" s="181">
        <v>0</v>
      </c>
      <c r="U15" s="133" t="s">
        <v>265</v>
      </c>
      <c r="V15" s="133"/>
    </row>
    <row r="16" spans="1:22" ht="81.75" customHeight="1">
      <c r="A16" s="29">
        <v>2</v>
      </c>
      <c r="B16" s="29" t="s">
        <v>40</v>
      </c>
      <c r="C16" s="29">
        <v>2</v>
      </c>
      <c r="D16" s="29" t="s">
        <v>44</v>
      </c>
      <c r="E16" s="29">
        <v>1</v>
      </c>
      <c r="F16" s="29" t="s">
        <v>41</v>
      </c>
      <c r="G16" s="29">
        <v>880</v>
      </c>
      <c r="H16" s="29" t="s">
        <v>53</v>
      </c>
      <c r="I16" s="39">
        <v>1</v>
      </c>
      <c r="J16" s="39" t="s">
        <v>91</v>
      </c>
      <c r="K16" s="40" t="s">
        <v>93</v>
      </c>
      <c r="L16" s="29" t="s">
        <v>276</v>
      </c>
      <c r="M16" s="30" t="s">
        <v>133</v>
      </c>
      <c r="N16" s="82" t="s">
        <v>134</v>
      </c>
      <c r="O16" s="31" t="s">
        <v>43</v>
      </c>
      <c r="P16" s="31" t="s">
        <v>43</v>
      </c>
      <c r="Q16" s="63"/>
      <c r="R16" s="82" t="s">
        <v>210</v>
      </c>
      <c r="S16" s="146">
        <v>0.375</v>
      </c>
      <c r="T16" s="181">
        <v>0</v>
      </c>
      <c r="U16" s="133" t="s">
        <v>305</v>
      </c>
      <c r="V16" s="133"/>
    </row>
    <row r="17" spans="1:22" ht="86.25" customHeight="1">
      <c r="A17" s="29">
        <v>2</v>
      </c>
      <c r="B17" s="29" t="s">
        <v>40</v>
      </c>
      <c r="C17" s="29">
        <v>2</v>
      </c>
      <c r="D17" s="29" t="s">
        <v>44</v>
      </c>
      <c r="E17" s="29">
        <v>1</v>
      </c>
      <c r="F17" s="29" t="s">
        <v>41</v>
      </c>
      <c r="G17" s="29">
        <v>880</v>
      </c>
      <c r="H17" s="29" t="s">
        <v>53</v>
      </c>
      <c r="I17" s="39">
        <v>1</v>
      </c>
      <c r="J17" s="39" t="s">
        <v>91</v>
      </c>
      <c r="K17" s="40" t="s">
        <v>93</v>
      </c>
      <c r="L17" s="29" t="s">
        <v>276</v>
      </c>
      <c r="M17" s="30" t="s">
        <v>135</v>
      </c>
      <c r="N17" s="82" t="s">
        <v>136</v>
      </c>
      <c r="O17" s="31" t="s">
        <v>43</v>
      </c>
      <c r="P17" s="31" t="s">
        <v>43</v>
      </c>
      <c r="Q17" s="63"/>
      <c r="R17" s="82" t="s">
        <v>211</v>
      </c>
      <c r="S17" s="69">
        <v>0.38</v>
      </c>
      <c r="T17" s="181">
        <f>S17*5%</f>
        <v>0.019000000000000003</v>
      </c>
      <c r="U17" s="133" t="s">
        <v>306</v>
      </c>
      <c r="V17" s="133"/>
    </row>
    <row r="18" spans="1:22" s="16" customFormat="1" ht="15" customHeight="1">
      <c r="A18" s="87"/>
      <c r="B18" s="77"/>
      <c r="C18" s="87"/>
      <c r="D18" s="77"/>
      <c r="E18" s="87"/>
      <c r="F18" s="77"/>
      <c r="G18" s="87"/>
      <c r="H18" s="77"/>
      <c r="I18" s="77"/>
      <c r="J18" s="77"/>
      <c r="K18" s="87"/>
      <c r="L18" s="77"/>
      <c r="M18" s="73"/>
      <c r="N18" s="80"/>
      <c r="O18" s="74"/>
      <c r="P18" s="74"/>
      <c r="Q18" s="74"/>
      <c r="R18" s="101"/>
      <c r="S18" s="76"/>
      <c r="T18" s="138"/>
      <c r="U18" s="135"/>
      <c r="V18" s="135"/>
    </row>
    <row r="19" spans="1:22" ht="134.25" customHeight="1">
      <c r="A19" s="29">
        <v>2</v>
      </c>
      <c r="B19" s="29" t="s">
        <v>40</v>
      </c>
      <c r="C19" s="29">
        <v>2</v>
      </c>
      <c r="D19" s="29" t="s">
        <v>44</v>
      </c>
      <c r="E19" s="29">
        <v>1</v>
      </c>
      <c r="F19" s="29" t="s">
        <v>41</v>
      </c>
      <c r="G19" s="29">
        <v>880</v>
      </c>
      <c r="H19" s="29" t="s">
        <v>53</v>
      </c>
      <c r="I19" s="39">
        <v>1</v>
      </c>
      <c r="J19" s="39" t="s">
        <v>91</v>
      </c>
      <c r="K19" s="40" t="s">
        <v>94</v>
      </c>
      <c r="L19" s="29" t="s">
        <v>81</v>
      </c>
      <c r="M19" s="30" t="s">
        <v>137</v>
      </c>
      <c r="N19" s="82" t="s">
        <v>138</v>
      </c>
      <c r="O19" s="30" t="s">
        <v>43</v>
      </c>
      <c r="P19" s="30" t="s">
        <v>43</v>
      </c>
      <c r="Q19" s="35"/>
      <c r="R19" s="82" t="s">
        <v>212</v>
      </c>
      <c r="S19" s="71">
        <v>0.4</v>
      </c>
      <c r="T19" s="181">
        <v>0</v>
      </c>
      <c r="U19" s="133" t="s">
        <v>266</v>
      </c>
      <c r="V19" s="133"/>
    </row>
    <row r="20" spans="1:22" ht="134.25" customHeight="1">
      <c r="A20" s="29">
        <v>2</v>
      </c>
      <c r="B20" s="29" t="s">
        <v>40</v>
      </c>
      <c r="C20" s="29">
        <v>2</v>
      </c>
      <c r="D20" s="29" t="s">
        <v>44</v>
      </c>
      <c r="E20" s="29">
        <v>1</v>
      </c>
      <c r="F20" s="29" t="s">
        <v>41</v>
      </c>
      <c r="G20" s="29">
        <v>880</v>
      </c>
      <c r="H20" s="29" t="s">
        <v>53</v>
      </c>
      <c r="I20" s="39">
        <v>1</v>
      </c>
      <c r="J20" s="39" t="s">
        <v>91</v>
      </c>
      <c r="K20" s="40" t="s">
        <v>94</v>
      </c>
      <c r="L20" s="29" t="s">
        <v>81</v>
      </c>
      <c r="M20" s="30" t="s">
        <v>139</v>
      </c>
      <c r="N20" s="82" t="s">
        <v>140</v>
      </c>
      <c r="O20" s="30" t="s">
        <v>43</v>
      </c>
      <c r="P20" s="30" t="s">
        <v>43</v>
      </c>
      <c r="Q20" s="35"/>
      <c r="R20" s="82" t="s">
        <v>213</v>
      </c>
      <c r="S20" s="71">
        <v>0</v>
      </c>
      <c r="T20" s="181">
        <v>0</v>
      </c>
      <c r="U20" s="133" t="s">
        <v>281</v>
      </c>
      <c r="V20" s="133"/>
    </row>
    <row r="21" spans="1:22" ht="134.25" customHeight="1">
      <c r="A21" s="29">
        <v>2</v>
      </c>
      <c r="B21" s="29" t="s">
        <v>40</v>
      </c>
      <c r="C21" s="29">
        <v>2</v>
      </c>
      <c r="D21" s="29" t="s">
        <v>44</v>
      </c>
      <c r="E21" s="29">
        <v>1</v>
      </c>
      <c r="F21" s="29" t="s">
        <v>41</v>
      </c>
      <c r="G21" s="29">
        <v>880</v>
      </c>
      <c r="H21" s="29" t="s">
        <v>53</v>
      </c>
      <c r="I21" s="39">
        <v>1</v>
      </c>
      <c r="J21" s="39" t="s">
        <v>91</v>
      </c>
      <c r="K21" s="40" t="s">
        <v>94</v>
      </c>
      <c r="L21" s="29" t="s">
        <v>81</v>
      </c>
      <c r="M21" s="32" t="s">
        <v>141</v>
      </c>
      <c r="N21" s="82" t="s">
        <v>142</v>
      </c>
      <c r="O21" s="30" t="s">
        <v>43</v>
      </c>
      <c r="P21" s="30" t="s">
        <v>43</v>
      </c>
      <c r="Q21" s="35"/>
      <c r="R21" s="82" t="s">
        <v>277</v>
      </c>
      <c r="S21" s="71">
        <v>0.4</v>
      </c>
      <c r="T21" s="181">
        <v>0</v>
      </c>
      <c r="U21" s="133" t="s">
        <v>290</v>
      </c>
      <c r="V21" s="133"/>
    </row>
    <row r="22" spans="1:22" s="16" customFormat="1" ht="15" customHeight="1">
      <c r="A22" s="87"/>
      <c r="B22" s="77"/>
      <c r="C22" s="87"/>
      <c r="D22" s="77"/>
      <c r="E22" s="87"/>
      <c r="F22" s="77"/>
      <c r="G22" s="87"/>
      <c r="H22" s="77"/>
      <c r="I22" s="77"/>
      <c r="J22" s="77"/>
      <c r="K22" s="87"/>
      <c r="L22" s="77"/>
      <c r="M22" s="73"/>
      <c r="N22" s="80"/>
      <c r="O22" s="74"/>
      <c r="P22" s="74"/>
      <c r="Q22" s="74"/>
      <c r="R22" s="101"/>
      <c r="S22" s="160"/>
      <c r="T22" s="138"/>
      <c r="U22" s="135"/>
      <c r="V22" s="135"/>
    </row>
    <row r="23" spans="1:22" ht="93" customHeight="1">
      <c r="A23" s="39">
        <v>2</v>
      </c>
      <c r="B23" s="39" t="s">
        <v>40</v>
      </c>
      <c r="C23" s="39">
        <v>2</v>
      </c>
      <c r="D23" s="39" t="s">
        <v>44</v>
      </c>
      <c r="E23" s="39">
        <v>1</v>
      </c>
      <c r="F23" s="39" t="s">
        <v>41</v>
      </c>
      <c r="G23" s="29">
        <v>880</v>
      </c>
      <c r="H23" s="39" t="s">
        <v>53</v>
      </c>
      <c r="I23" s="39">
        <v>1</v>
      </c>
      <c r="J23" s="39" t="s">
        <v>91</v>
      </c>
      <c r="K23" s="50" t="s">
        <v>95</v>
      </c>
      <c r="L23" s="29" t="s">
        <v>82</v>
      </c>
      <c r="M23" s="31" t="s">
        <v>143</v>
      </c>
      <c r="N23" s="82" t="s">
        <v>144</v>
      </c>
      <c r="O23" s="30" t="s">
        <v>43</v>
      </c>
      <c r="P23" s="30" t="s">
        <v>43</v>
      </c>
      <c r="Q23" s="35"/>
      <c r="R23" s="82" t="s">
        <v>214</v>
      </c>
      <c r="S23" s="71">
        <v>0.19</v>
      </c>
      <c r="T23" s="181">
        <v>0</v>
      </c>
      <c r="U23" s="133" t="s">
        <v>292</v>
      </c>
      <c r="V23" s="133" t="s">
        <v>295</v>
      </c>
    </row>
    <row r="24" spans="1:22" s="16" customFormat="1" ht="15" customHeight="1">
      <c r="A24" s="87"/>
      <c r="B24" s="77"/>
      <c r="C24" s="87"/>
      <c r="D24" s="77"/>
      <c r="E24" s="87"/>
      <c r="F24" s="77"/>
      <c r="G24" s="87"/>
      <c r="H24" s="77"/>
      <c r="I24" s="77"/>
      <c r="J24" s="77"/>
      <c r="K24" s="87"/>
      <c r="L24" s="77"/>
      <c r="M24" s="73"/>
      <c r="N24" s="80"/>
      <c r="O24" s="74"/>
      <c r="P24" s="74"/>
      <c r="Q24" s="74"/>
      <c r="R24" s="101"/>
      <c r="S24" s="76"/>
      <c r="T24" s="138"/>
      <c r="U24" s="135"/>
      <c r="V24" s="135"/>
    </row>
    <row r="25" spans="1:22" ht="57.75" customHeight="1">
      <c r="A25" s="39">
        <v>2</v>
      </c>
      <c r="B25" s="39" t="s">
        <v>40</v>
      </c>
      <c r="C25" s="39">
        <v>2</v>
      </c>
      <c r="D25" s="39" t="s">
        <v>44</v>
      </c>
      <c r="E25" s="39">
        <v>1</v>
      </c>
      <c r="F25" s="39" t="s">
        <v>41</v>
      </c>
      <c r="G25" s="39">
        <v>880</v>
      </c>
      <c r="H25" s="39" t="s">
        <v>53</v>
      </c>
      <c r="I25" s="39">
        <v>1</v>
      </c>
      <c r="J25" s="39" t="s">
        <v>91</v>
      </c>
      <c r="K25" s="46" t="s">
        <v>96</v>
      </c>
      <c r="L25" s="39" t="s">
        <v>83</v>
      </c>
      <c r="M25" s="30" t="s">
        <v>145</v>
      </c>
      <c r="N25" s="82" t="s">
        <v>146</v>
      </c>
      <c r="O25" s="31" t="s">
        <v>43</v>
      </c>
      <c r="P25" s="31" t="s">
        <v>43</v>
      </c>
      <c r="Q25" s="63"/>
      <c r="R25" s="82" t="s">
        <v>215</v>
      </c>
      <c r="S25" s="98">
        <v>0.18</v>
      </c>
      <c r="T25" s="181">
        <v>0</v>
      </c>
      <c r="U25" s="133" t="s">
        <v>267</v>
      </c>
      <c r="V25" s="133"/>
    </row>
    <row r="26" spans="1:22" ht="80.25" customHeight="1">
      <c r="A26" s="39">
        <v>2</v>
      </c>
      <c r="B26" s="39" t="s">
        <v>40</v>
      </c>
      <c r="C26" s="39">
        <v>2</v>
      </c>
      <c r="D26" s="39" t="s">
        <v>44</v>
      </c>
      <c r="E26" s="39">
        <v>1</v>
      </c>
      <c r="F26" s="39" t="s">
        <v>41</v>
      </c>
      <c r="G26" s="39">
        <v>880</v>
      </c>
      <c r="H26" s="39" t="s">
        <v>53</v>
      </c>
      <c r="I26" s="39">
        <v>1</v>
      </c>
      <c r="J26" s="39" t="s">
        <v>91</v>
      </c>
      <c r="K26" s="46" t="s">
        <v>96</v>
      </c>
      <c r="L26" s="39" t="s">
        <v>83</v>
      </c>
      <c r="M26" s="30" t="s">
        <v>147</v>
      </c>
      <c r="N26" s="82" t="s">
        <v>148</v>
      </c>
      <c r="O26" s="31" t="s">
        <v>43</v>
      </c>
      <c r="P26" s="31" t="s">
        <v>43</v>
      </c>
      <c r="Q26" s="63"/>
      <c r="R26" s="82" t="s">
        <v>216</v>
      </c>
      <c r="S26" s="98">
        <v>0.4</v>
      </c>
      <c r="T26" s="181">
        <v>0</v>
      </c>
      <c r="U26" s="133" t="s">
        <v>268</v>
      </c>
      <c r="V26" s="133" t="s">
        <v>259</v>
      </c>
    </row>
    <row r="27" spans="1:22" ht="83.25" customHeight="1">
      <c r="A27" s="39">
        <v>2</v>
      </c>
      <c r="B27" s="39" t="s">
        <v>40</v>
      </c>
      <c r="C27" s="39">
        <v>2</v>
      </c>
      <c r="D27" s="39" t="s">
        <v>44</v>
      </c>
      <c r="E27" s="39">
        <v>1</v>
      </c>
      <c r="F27" s="39" t="s">
        <v>41</v>
      </c>
      <c r="G27" s="39">
        <v>880</v>
      </c>
      <c r="H27" s="39" t="s">
        <v>53</v>
      </c>
      <c r="I27" s="39">
        <v>1</v>
      </c>
      <c r="J27" s="39" t="s">
        <v>91</v>
      </c>
      <c r="K27" s="46" t="s">
        <v>96</v>
      </c>
      <c r="L27" s="39" t="s">
        <v>83</v>
      </c>
      <c r="M27" s="30" t="s">
        <v>149</v>
      </c>
      <c r="N27" s="82" t="s">
        <v>150</v>
      </c>
      <c r="O27" s="31" t="s">
        <v>43</v>
      </c>
      <c r="P27" s="31" t="s">
        <v>43</v>
      </c>
      <c r="Q27" s="63"/>
      <c r="R27" s="82" t="s">
        <v>217</v>
      </c>
      <c r="S27" s="71">
        <v>0.4</v>
      </c>
      <c r="T27" s="181">
        <v>0</v>
      </c>
      <c r="U27" s="133" t="s">
        <v>297</v>
      </c>
      <c r="V27" s="133"/>
    </row>
    <row r="28" spans="1:22" s="16" customFormat="1" ht="15" customHeight="1">
      <c r="A28" s="87"/>
      <c r="B28" s="77"/>
      <c r="C28" s="87"/>
      <c r="D28" s="77"/>
      <c r="E28" s="87"/>
      <c r="F28" s="77"/>
      <c r="G28" s="87"/>
      <c r="H28" s="77"/>
      <c r="I28" s="77"/>
      <c r="J28" s="77"/>
      <c r="K28" s="87"/>
      <c r="L28" s="77"/>
      <c r="M28" s="73"/>
      <c r="N28" s="80"/>
      <c r="O28" s="74"/>
      <c r="P28" s="74"/>
      <c r="Q28" s="74"/>
      <c r="R28" s="101"/>
      <c r="S28" s="76"/>
      <c r="T28" s="172"/>
      <c r="U28" s="135"/>
      <c r="V28" s="135"/>
    </row>
    <row r="29" spans="1:22" ht="75" customHeight="1">
      <c r="A29" s="39">
        <v>2</v>
      </c>
      <c r="B29" s="39" t="s">
        <v>40</v>
      </c>
      <c r="C29" s="39">
        <v>2</v>
      </c>
      <c r="D29" s="39" t="s">
        <v>44</v>
      </c>
      <c r="E29" s="39">
        <v>1</v>
      </c>
      <c r="F29" s="39" t="s">
        <v>41</v>
      </c>
      <c r="G29" s="39">
        <v>880</v>
      </c>
      <c r="H29" s="39" t="s">
        <v>53</v>
      </c>
      <c r="I29" s="39">
        <v>1</v>
      </c>
      <c r="J29" s="39" t="s">
        <v>91</v>
      </c>
      <c r="K29" s="46" t="s">
        <v>97</v>
      </c>
      <c r="L29" s="39" t="s">
        <v>84</v>
      </c>
      <c r="M29" s="30" t="s">
        <v>151</v>
      </c>
      <c r="N29" s="82" t="s">
        <v>152</v>
      </c>
      <c r="O29" s="30" t="s">
        <v>43</v>
      </c>
      <c r="P29" s="30" t="s">
        <v>43</v>
      </c>
      <c r="Q29" s="35"/>
      <c r="R29" s="82" t="s">
        <v>218</v>
      </c>
      <c r="S29" s="71">
        <v>0.25</v>
      </c>
      <c r="T29" s="181">
        <v>0</v>
      </c>
      <c r="U29" s="133" t="s">
        <v>269</v>
      </c>
      <c r="V29" s="133"/>
    </row>
    <row r="30" spans="1:22" ht="104.25" customHeight="1">
      <c r="A30" s="39">
        <v>2</v>
      </c>
      <c r="B30" s="39" t="s">
        <v>40</v>
      </c>
      <c r="C30" s="39">
        <v>2</v>
      </c>
      <c r="D30" s="39" t="s">
        <v>44</v>
      </c>
      <c r="E30" s="39">
        <v>1</v>
      </c>
      <c r="F30" s="39" t="s">
        <v>41</v>
      </c>
      <c r="G30" s="39">
        <v>880</v>
      </c>
      <c r="H30" s="39" t="s">
        <v>53</v>
      </c>
      <c r="I30" s="39">
        <v>1</v>
      </c>
      <c r="J30" s="39" t="s">
        <v>91</v>
      </c>
      <c r="K30" s="46" t="s">
        <v>97</v>
      </c>
      <c r="L30" s="39" t="s">
        <v>84</v>
      </c>
      <c r="M30" s="30" t="s">
        <v>153</v>
      </c>
      <c r="N30" s="82" t="s">
        <v>154</v>
      </c>
      <c r="O30" s="30" t="s">
        <v>43</v>
      </c>
      <c r="P30" s="30" t="s">
        <v>43</v>
      </c>
      <c r="Q30" s="35"/>
      <c r="R30" s="82" t="s">
        <v>219</v>
      </c>
      <c r="S30" s="71">
        <v>0.4</v>
      </c>
      <c r="T30" s="181">
        <v>0</v>
      </c>
      <c r="U30" s="133" t="s">
        <v>270</v>
      </c>
      <c r="V30" s="133"/>
    </row>
    <row r="31" spans="1:22" ht="96.75" customHeight="1">
      <c r="A31" s="39">
        <v>2</v>
      </c>
      <c r="B31" s="39" t="s">
        <v>40</v>
      </c>
      <c r="C31" s="39">
        <v>2</v>
      </c>
      <c r="D31" s="39" t="s">
        <v>44</v>
      </c>
      <c r="E31" s="39">
        <v>1</v>
      </c>
      <c r="F31" s="39" t="s">
        <v>41</v>
      </c>
      <c r="G31" s="39">
        <v>880</v>
      </c>
      <c r="H31" s="39" t="s">
        <v>53</v>
      </c>
      <c r="I31" s="39">
        <v>1</v>
      </c>
      <c r="J31" s="39" t="s">
        <v>91</v>
      </c>
      <c r="K31" s="46" t="s">
        <v>97</v>
      </c>
      <c r="L31" s="39" t="s">
        <v>84</v>
      </c>
      <c r="M31" s="30" t="s">
        <v>155</v>
      </c>
      <c r="N31" s="82" t="s">
        <v>156</v>
      </c>
      <c r="O31" s="30" t="s">
        <v>43</v>
      </c>
      <c r="P31" s="30" t="s">
        <v>43</v>
      </c>
      <c r="Q31" s="35"/>
      <c r="R31" s="82" t="s">
        <v>220</v>
      </c>
      <c r="S31" s="98">
        <v>0.45</v>
      </c>
      <c r="T31" s="181">
        <f>S31*10%</f>
        <v>0.045000000000000005</v>
      </c>
      <c r="U31" s="133" t="s">
        <v>298</v>
      </c>
      <c r="V31" s="133"/>
    </row>
    <row r="32" spans="1:22" s="16" customFormat="1" ht="15" customHeight="1">
      <c r="A32" s="87"/>
      <c r="B32" s="77"/>
      <c r="C32" s="87"/>
      <c r="D32" s="77"/>
      <c r="E32" s="87"/>
      <c r="F32" s="77"/>
      <c r="G32" s="87"/>
      <c r="H32" s="77"/>
      <c r="I32" s="77"/>
      <c r="J32" s="77"/>
      <c r="K32" s="87"/>
      <c r="L32" s="77"/>
      <c r="M32" s="73"/>
      <c r="N32" s="80"/>
      <c r="O32" s="74"/>
      <c r="P32" s="74"/>
      <c r="Q32" s="74"/>
      <c r="R32" s="101"/>
      <c r="S32" s="76"/>
      <c r="T32" s="172"/>
      <c r="U32" s="135"/>
      <c r="V32" s="135"/>
    </row>
    <row r="33" spans="1:22" ht="102" customHeight="1">
      <c r="A33" s="29">
        <v>2</v>
      </c>
      <c r="B33" s="29" t="s">
        <v>40</v>
      </c>
      <c r="C33" s="29">
        <v>2</v>
      </c>
      <c r="D33" s="29" t="s">
        <v>44</v>
      </c>
      <c r="E33" s="29">
        <v>1</v>
      </c>
      <c r="F33" s="29" t="s">
        <v>41</v>
      </c>
      <c r="G33" s="39">
        <v>880</v>
      </c>
      <c r="H33" s="29" t="s">
        <v>53</v>
      </c>
      <c r="I33" s="39">
        <v>1</v>
      </c>
      <c r="J33" s="39" t="s">
        <v>98</v>
      </c>
      <c r="K33" s="40" t="s">
        <v>99</v>
      </c>
      <c r="L33" s="29" t="s">
        <v>85</v>
      </c>
      <c r="M33" s="30" t="s">
        <v>157</v>
      </c>
      <c r="N33" s="82" t="s">
        <v>158</v>
      </c>
      <c r="O33" s="30" t="s">
        <v>43</v>
      </c>
      <c r="P33" s="30" t="s">
        <v>43</v>
      </c>
      <c r="Q33" s="35"/>
      <c r="R33" s="82" t="s">
        <v>221</v>
      </c>
      <c r="S33" s="98">
        <v>0</v>
      </c>
      <c r="T33" s="181">
        <v>0</v>
      </c>
      <c r="U33" s="133" t="s">
        <v>271</v>
      </c>
      <c r="V33" s="133"/>
    </row>
    <row r="34" spans="1:22" ht="60.75" customHeight="1">
      <c r="A34" s="29">
        <v>2</v>
      </c>
      <c r="B34" s="29" t="s">
        <v>40</v>
      </c>
      <c r="C34" s="29">
        <v>2</v>
      </c>
      <c r="D34" s="29" t="s">
        <v>44</v>
      </c>
      <c r="E34" s="29">
        <v>1</v>
      </c>
      <c r="F34" s="29" t="s">
        <v>41</v>
      </c>
      <c r="G34" s="39">
        <v>880</v>
      </c>
      <c r="H34" s="29" t="s">
        <v>53</v>
      </c>
      <c r="I34" s="39">
        <v>1</v>
      </c>
      <c r="J34" s="39" t="s">
        <v>98</v>
      </c>
      <c r="K34" s="40" t="s">
        <v>99</v>
      </c>
      <c r="L34" s="29" t="s">
        <v>85</v>
      </c>
      <c r="M34" s="30" t="s">
        <v>159</v>
      </c>
      <c r="N34" s="82" t="s">
        <v>160</v>
      </c>
      <c r="O34" s="30" t="s">
        <v>43</v>
      </c>
      <c r="P34" s="30" t="s">
        <v>43</v>
      </c>
      <c r="Q34" s="35"/>
      <c r="R34" s="82" t="s">
        <v>222</v>
      </c>
      <c r="S34" s="98">
        <v>0.38</v>
      </c>
      <c r="T34" s="181">
        <v>0</v>
      </c>
      <c r="U34" s="133" t="s">
        <v>272</v>
      </c>
      <c r="V34" s="133"/>
    </row>
    <row r="35" spans="1:22" ht="75" customHeight="1">
      <c r="A35" s="29">
        <v>2</v>
      </c>
      <c r="B35" s="29" t="s">
        <v>40</v>
      </c>
      <c r="C35" s="29">
        <v>2</v>
      </c>
      <c r="D35" s="29" t="s">
        <v>44</v>
      </c>
      <c r="E35" s="29">
        <v>1</v>
      </c>
      <c r="F35" s="29" t="s">
        <v>41</v>
      </c>
      <c r="G35" s="39">
        <v>880</v>
      </c>
      <c r="H35" s="29" t="s">
        <v>53</v>
      </c>
      <c r="I35" s="39">
        <v>1</v>
      </c>
      <c r="J35" s="39" t="s">
        <v>98</v>
      </c>
      <c r="K35" s="40" t="s">
        <v>99</v>
      </c>
      <c r="L35" s="29" t="s">
        <v>85</v>
      </c>
      <c r="M35" s="30" t="s">
        <v>161</v>
      </c>
      <c r="N35" s="82" t="s">
        <v>162</v>
      </c>
      <c r="O35" s="30" t="s">
        <v>43</v>
      </c>
      <c r="P35" s="30" t="s">
        <v>43</v>
      </c>
      <c r="Q35" s="35"/>
      <c r="R35" s="82" t="s">
        <v>223</v>
      </c>
      <c r="S35" s="98">
        <v>0.4</v>
      </c>
      <c r="T35" s="181">
        <v>0</v>
      </c>
      <c r="U35" s="133" t="s">
        <v>303</v>
      </c>
      <c r="V35" s="133"/>
    </row>
    <row r="36" spans="1:22" s="16" customFormat="1" ht="15" customHeight="1">
      <c r="A36" s="87"/>
      <c r="B36" s="77"/>
      <c r="C36" s="87"/>
      <c r="D36" s="77"/>
      <c r="E36" s="87"/>
      <c r="F36" s="77"/>
      <c r="G36" s="87"/>
      <c r="H36" s="77"/>
      <c r="I36" s="77"/>
      <c r="J36" s="77"/>
      <c r="K36" s="87"/>
      <c r="L36" s="77"/>
      <c r="M36" s="73"/>
      <c r="N36" s="80"/>
      <c r="O36" s="74"/>
      <c r="P36" s="74"/>
      <c r="Q36" s="74"/>
      <c r="R36" s="101"/>
      <c r="S36" s="76"/>
      <c r="T36" s="134"/>
      <c r="U36" s="135"/>
      <c r="V36" s="135"/>
    </row>
    <row r="37" spans="1:22" ht="78.75" customHeight="1">
      <c r="A37" s="39">
        <v>2</v>
      </c>
      <c r="B37" s="39" t="s">
        <v>40</v>
      </c>
      <c r="C37" s="39">
        <v>2</v>
      </c>
      <c r="D37" s="39" t="s">
        <v>44</v>
      </c>
      <c r="E37" s="39">
        <v>1</v>
      </c>
      <c r="F37" s="39" t="s">
        <v>41</v>
      </c>
      <c r="G37" s="39">
        <v>880</v>
      </c>
      <c r="H37" s="39" t="s">
        <v>53</v>
      </c>
      <c r="I37" s="39">
        <v>1</v>
      </c>
      <c r="J37" s="39" t="s">
        <v>91</v>
      </c>
      <c r="K37" s="46" t="s">
        <v>54</v>
      </c>
      <c r="L37" s="39" t="s">
        <v>55</v>
      </c>
      <c r="M37" s="30" t="s">
        <v>163</v>
      </c>
      <c r="N37" s="82" t="s">
        <v>164</v>
      </c>
      <c r="O37" s="30" t="s">
        <v>43</v>
      </c>
      <c r="P37" s="30" t="s">
        <v>43</v>
      </c>
      <c r="Q37" s="35"/>
      <c r="R37" s="82" t="s">
        <v>224</v>
      </c>
      <c r="S37" s="70">
        <v>4</v>
      </c>
      <c r="T37" s="182">
        <v>0</v>
      </c>
      <c r="U37" s="145" t="s">
        <v>307</v>
      </c>
      <c r="V37" s="174"/>
    </row>
    <row r="38" spans="1:22" ht="99" customHeight="1">
      <c r="A38" s="39">
        <v>2</v>
      </c>
      <c r="B38" s="39" t="s">
        <v>40</v>
      </c>
      <c r="C38" s="39">
        <v>2</v>
      </c>
      <c r="D38" s="39" t="s">
        <v>44</v>
      </c>
      <c r="E38" s="39">
        <v>1</v>
      </c>
      <c r="F38" s="39" t="s">
        <v>41</v>
      </c>
      <c r="G38" s="39">
        <v>880</v>
      </c>
      <c r="H38" s="39" t="s">
        <v>53</v>
      </c>
      <c r="I38" s="39">
        <v>1</v>
      </c>
      <c r="J38" s="39" t="s">
        <v>91</v>
      </c>
      <c r="K38" s="46" t="s">
        <v>54</v>
      </c>
      <c r="L38" s="39" t="s">
        <v>55</v>
      </c>
      <c r="M38" s="30" t="s">
        <v>165</v>
      </c>
      <c r="N38" s="82" t="s">
        <v>166</v>
      </c>
      <c r="O38" s="30" t="s">
        <v>43</v>
      </c>
      <c r="P38" s="30" t="s">
        <v>43</v>
      </c>
      <c r="Q38" s="35"/>
      <c r="R38" s="82" t="s">
        <v>225</v>
      </c>
      <c r="S38" s="70">
        <v>1</v>
      </c>
      <c r="T38" s="182">
        <v>0</v>
      </c>
      <c r="U38" s="145" t="s">
        <v>308</v>
      </c>
      <c r="V38" s="175"/>
    </row>
    <row r="39" spans="1:22" ht="96.75" customHeight="1">
      <c r="A39" s="39">
        <v>2</v>
      </c>
      <c r="B39" s="39" t="s">
        <v>40</v>
      </c>
      <c r="C39" s="39">
        <v>2</v>
      </c>
      <c r="D39" s="39" t="s">
        <v>44</v>
      </c>
      <c r="E39" s="39">
        <v>1</v>
      </c>
      <c r="F39" s="39" t="s">
        <v>41</v>
      </c>
      <c r="G39" s="39">
        <v>880</v>
      </c>
      <c r="H39" s="39" t="s">
        <v>53</v>
      </c>
      <c r="I39" s="39">
        <v>1</v>
      </c>
      <c r="J39" s="39" t="s">
        <v>91</v>
      </c>
      <c r="K39" s="46" t="s">
        <v>54</v>
      </c>
      <c r="L39" s="39" t="s">
        <v>55</v>
      </c>
      <c r="M39" s="30" t="s">
        <v>167</v>
      </c>
      <c r="N39" s="82" t="s">
        <v>168</v>
      </c>
      <c r="O39" s="30" t="s">
        <v>43</v>
      </c>
      <c r="P39" s="30" t="s">
        <v>43</v>
      </c>
      <c r="Q39" s="35"/>
      <c r="R39" s="82" t="s">
        <v>226</v>
      </c>
      <c r="S39" s="70">
        <v>2</v>
      </c>
      <c r="T39" s="182">
        <v>1</v>
      </c>
      <c r="U39" s="145" t="s">
        <v>309</v>
      </c>
      <c r="V39" s="176" t="s">
        <v>282</v>
      </c>
    </row>
    <row r="40" spans="1:22" ht="75.75" customHeight="1">
      <c r="A40" s="39">
        <v>2</v>
      </c>
      <c r="B40" s="39" t="s">
        <v>40</v>
      </c>
      <c r="C40" s="39">
        <v>2</v>
      </c>
      <c r="D40" s="39" t="s">
        <v>44</v>
      </c>
      <c r="E40" s="39">
        <v>1</v>
      </c>
      <c r="F40" s="39" t="s">
        <v>41</v>
      </c>
      <c r="G40" s="39">
        <v>880</v>
      </c>
      <c r="H40" s="39" t="s">
        <v>53</v>
      </c>
      <c r="I40" s="39">
        <v>1</v>
      </c>
      <c r="J40" s="39" t="s">
        <v>91</v>
      </c>
      <c r="K40" s="46" t="s">
        <v>54</v>
      </c>
      <c r="L40" s="39" t="s">
        <v>55</v>
      </c>
      <c r="M40" s="30" t="s">
        <v>169</v>
      </c>
      <c r="N40" s="82" t="s">
        <v>170</v>
      </c>
      <c r="O40" s="30" t="s">
        <v>43</v>
      </c>
      <c r="P40" s="30" t="s">
        <v>43</v>
      </c>
      <c r="Q40" s="35"/>
      <c r="R40" s="82" t="s">
        <v>227</v>
      </c>
      <c r="S40" s="70" t="s">
        <v>278</v>
      </c>
      <c r="T40" s="182">
        <v>0</v>
      </c>
      <c r="U40" s="145" t="s">
        <v>310</v>
      </c>
      <c r="V40" s="177"/>
    </row>
    <row r="41" spans="1:22" ht="62.25" customHeight="1">
      <c r="A41" s="39">
        <v>2</v>
      </c>
      <c r="B41" s="39" t="s">
        <v>40</v>
      </c>
      <c r="C41" s="39">
        <v>2</v>
      </c>
      <c r="D41" s="39" t="s">
        <v>44</v>
      </c>
      <c r="E41" s="39">
        <v>1</v>
      </c>
      <c r="F41" s="39" t="s">
        <v>41</v>
      </c>
      <c r="G41" s="39">
        <v>880</v>
      </c>
      <c r="H41" s="39" t="s">
        <v>53</v>
      </c>
      <c r="I41" s="39">
        <v>1</v>
      </c>
      <c r="J41" s="39" t="s">
        <v>91</v>
      </c>
      <c r="K41" s="46" t="s">
        <v>54</v>
      </c>
      <c r="L41" s="39" t="s">
        <v>55</v>
      </c>
      <c r="M41" s="30" t="s">
        <v>171</v>
      </c>
      <c r="N41" s="82" t="s">
        <v>172</v>
      </c>
      <c r="O41" s="30" t="s">
        <v>43</v>
      </c>
      <c r="P41" s="30" t="s">
        <v>43</v>
      </c>
      <c r="Q41" s="35"/>
      <c r="R41" s="82" t="s">
        <v>228</v>
      </c>
      <c r="S41" s="70">
        <v>5</v>
      </c>
      <c r="T41" s="182">
        <v>0</v>
      </c>
      <c r="U41" s="145" t="s">
        <v>311</v>
      </c>
      <c r="V41" s="178"/>
    </row>
    <row r="42" spans="1:22" ht="78" customHeight="1">
      <c r="A42" s="39">
        <v>2</v>
      </c>
      <c r="B42" s="39" t="s">
        <v>40</v>
      </c>
      <c r="C42" s="39">
        <v>2</v>
      </c>
      <c r="D42" s="39" t="s">
        <v>44</v>
      </c>
      <c r="E42" s="39">
        <v>1</v>
      </c>
      <c r="F42" s="39" t="s">
        <v>41</v>
      </c>
      <c r="G42" s="39">
        <v>880</v>
      </c>
      <c r="H42" s="39" t="s">
        <v>53</v>
      </c>
      <c r="I42" s="39">
        <v>1</v>
      </c>
      <c r="J42" s="39" t="s">
        <v>91</v>
      </c>
      <c r="K42" s="46" t="s">
        <v>54</v>
      </c>
      <c r="L42" s="39" t="s">
        <v>55</v>
      </c>
      <c r="M42" s="30" t="s">
        <v>173</v>
      </c>
      <c r="N42" s="82" t="s">
        <v>174</v>
      </c>
      <c r="O42" s="30" t="s">
        <v>43</v>
      </c>
      <c r="P42" s="30" t="s">
        <v>43</v>
      </c>
      <c r="Q42" s="35"/>
      <c r="R42" s="82" t="s">
        <v>229</v>
      </c>
      <c r="S42" s="161">
        <v>1</v>
      </c>
      <c r="T42" s="183">
        <v>0</v>
      </c>
      <c r="U42" s="145" t="s">
        <v>312</v>
      </c>
      <c r="V42" s="176" t="s">
        <v>283</v>
      </c>
    </row>
    <row r="43" spans="1:22" ht="47.25" customHeight="1">
      <c r="A43" s="39">
        <v>2</v>
      </c>
      <c r="B43" s="39" t="s">
        <v>40</v>
      </c>
      <c r="C43" s="39">
        <v>2</v>
      </c>
      <c r="D43" s="39" t="s">
        <v>44</v>
      </c>
      <c r="E43" s="39">
        <v>1</v>
      </c>
      <c r="F43" s="39" t="s">
        <v>41</v>
      </c>
      <c r="G43" s="39">
        <v>880</v>
      </c>
      <c r="H43" s="39" t="s">
        <v>53</v>
      </c>
      <c r="I43" s="39">
        <v>1</v>
      </c>
      <c r="J43" s="39" t="s">
        <v>91</v>
      </c>
      <c r="K43" s="46" t="s">
        <v>54</v>
      </c>
      <c r="L43" s="39" t="s">
        <v>55</v>
      </c>
      <c r="M43" s="30" t="s">
        <v>175</v>
      </c>
      <c r="N43" s="82" t="s">
        <v>176</v>
      </c>
      <c r="O43" s="30" t="s">
        <v>43</v>
      </c>
      <c r="P43" s="30" t="s">
        <v>43</v>
      </c>
      <c r="Q43" s="35"/>
      <c r="R43" s="82" t="s">
        <v>230</v>
      </c>
      <c r="S43" s="70" t="s">
        <v>278</v>
      </c>
      <c r="T43" s="183">
        <v>0</v>
      </c>
      <c r="U43" s="145" t="s">
        <v>313</v>
      </c>
      <c r="V43" s="176" t="s">
        <v>283</v>
      </c>
    </row>
    <row r="44" spans="1:22" ht="80.25" customHeight="1">
      <c r="A44" s="39">
        <v>2</v>
      </c>
      <c r="B44" s="39" t="s">
        <v>40</v>
      </c>
      <c r="C44" s="39">
        <v>2</v>
      </c>
      <c r="D44" s="39" t="s">
        <v>44</v>
      </c>
      <c r="E44" s="39">
        <v>1</v>
      </c>
      <c r="F44" s="39" t="s">
        <v>41</v>
      </c>
      <c r="G44" s="39">
        <v>880</v>
      </c>
      <c r="H44" s="39" t="s">
        <v>53</v>
      </c>
      <c r="I44" s="39">
        <v>1</v>
      </c>
      <c r="J44" s="39" t="s">
        <v>91</v>
      </c>
      <c r="K44" s="46" t="s">
        <v>54</v>
      </c>
      <c r="L44" s="39" t="s">
        <v>55</v>
      </c>
      <c r="M44" s="30" t="s">
        <v>177</v>
      </c>
      <c r="N44" s="82" t="s">
        <v>178</v>
      </c>
      <c r="O44" s="30" t="s">
        <v>43</v>
      </c>
      <c r="P44" s="30" t="s">
        <v>43</v>
      </c>
      <c r="Q44" s="35"/>
      <c r="R44" s="82" t="s">
        <v>231</v>
      </c>
      <c r="S44" s="98">
        <v>0.28</v>
      </c>
      <c r="T44" s="184">
        <v>0.055601698131437075</v>
      </c>
      <c r="U44" s="179" t="s">
        <v>314</v>
      </c>
      <c r="V44" s="176" t="s">
        <v>283</v>
      </c>
    </row>
    <row r="45" spans="1:22" ht="66" customHeight="1">
      <c r="A45" s="39">
        <v>2</v>
      </c>
      <c r="B45" s="39" t="s">
        <v>40</v>
      </c>
      <c r="C45" s="39">
        <v>2</v>
      </c>
      <c r="D45" s="39" t="s">
        <v>44</v>
      </c>
      <c r="E45" s="39">
        <v>1</v>
      </c>
      <c r="F45" s="39" t="s">
        <v>41</v>
      </c>
      <c r="G45" s="39">
        <v>880</v>
      </c>
      <c r="H45" s="39" t="s">
        <v>53</v>
      </c>
      <c r="I45" s="39">
        <v>1</v>
      </c>
      <c r="J45" s="39" t="s">
        <v>91</v>
      </c>
      <c r="K45" s="46" t="s">
        <v>54</v>
      </c>
      <c r="L45" s="39" t="s">
        <v>55</v>
      </c>
      <c r="M45" s="30" t="s">
        <v>179</v>
      </c>
      <c r="N45" s="82" t="s">
        <v>180</v>
      </c>
      <c r="O45" s="31" t="s">
        <v>43</v>
      </c>
      <c r="P45" s="30" t="s">
        <v>43</v>
      </c>
      <c r="Q45" s="66"/>
      <c r="R45" s="82" t="s">
        <v>232</v>
      </c>
      <c r="S45" s="98">
        <v>0.25</v>
      </c>
      <c r="T45" s="181">
        <v>0.12159669178839955</v>
      </c>
      <c r="U45" s="145" t="s">
        <v>315</v>
      </c>
      <c r="V45" s="145" t="s">
        <v>283</v>
      </c>
    </row>
    <row r="46" spans="1:22" ht="78" customHeight="1">
      <c r="A46" s="39">
        <v>2</v>
      </c>
      <c r="B46" s="39" t="s">
        <v>40</v>
      </c>
      <c r="C46" s="39">
        <v>2</v>
      </c>
      <c r="D46" s="39" t="s">
        <v>44</v>
      </c>
      <c r="E46" s="39">
        <v>1</v>
      </c>
      <c r="F46" s="39" t="s">
        <v>41</v>
      </c>
      <c r="G46" s="39">
        <v>880</v>
      </c>
      <c r="H46" s="39" t="s">
        <v>53</v>
      </c>
      <c r="I46" s="39">
        <v>1</v>
      </c>
      <c r="J46" s="39" t="s">
        <v>91</v>
      </c>
      <c r="K46" s="46" t="s">
        <v>54</v>
      </c>
      <c r="L46" s="39" t="s">
        <v>55</v>
      </c>
      <c r="M46" s="30" t="s">
        <v>181</v>
      </c>
      <c r="N46" s="82" t="s">
        <v>182</v>
      </c>
      <c r="O46" s="31" t="s">
        <v>43</v>
      </c>
      <c r="P46" s="30" t="s">
        <v>43</v>
      </c>
      <c r="Q46" s="66"/>
      <c r="R46" s="82" t="s">
        <v>233</v>
      </c>
      <c r="S46" s="98">
        <v>0.25</v>
      </c>
      <c r="T46" s="181">
        <v>0.06918853859827216</v>
      </c>
      <c r="U46" s="145" t="s">
        <v>316</v>
      </c>
      <c r="V46" s="145" t="s">
        <v>283</v>
      </c>
    </row>
    <row r="47" spans="1:22" s="16" customFormat="1" ht="15" customHeight="1">
      <c r="A47" s="87"/>
      <c r="B47" s="77"/>
      <c r="C47" s="87"/>
      <c r="D47" s="77"/>
      <c r="E47" s="87"/>
      <c r="F47" s="77"/>
      <c r="G47" s="87"/>
      <c r="H47" s="77"/>
      <c r="I47" s="77"/>
      <c r="J47" s="77"/>
      <c r="K47" s="87"/>
      <c r="L47" s="77"/>
      <c r="M47" s="73"/>
      <c r="N47" s="80"/>
      <c r="O47" s="74"/>
      <c r="P47" s="74"/>
      <c r="Q47" s="74"/>
      <c r="R47" s="101"/>
      <c r="S47" s="76"/>
      <c r="T47" s="138"/>
      <c r="U47" s="135"/>
      <c r="V47" s="135"/>
    </row>
    <row r="48" spans="1:22" ht="99.75" customHeight="1">
      <c r="A48" s="39">
        <v>2</v>
      </c>
      <c r="B48" s="39" t="s">
        <v>40</v>
      </c>
      <c r="C48" s="39">
        <v>2</v>
      </c>
      <c r="D48" s="39" t="s">
        <v>44</v>
      </c>
      <c r="E48" s="39">
        <v>1</v>
      </c>
      <c r="F48" s="39" t="s">
        <v>41</v>
      </c>
      <c r="G48" s="39">
        <v>880</v>
      </c>
      <c r="H48" s="39" t="s">
        <v>53</v>
      </c>
      <c r="I48" s="39">
        <v>1</v>
      </c>
      <c r="J48" s="39" t="s">
        <v>91</v>
      </c>
      <c r="K48" s="46" t="s">
        <v>100</v>
      </c>
      <c r="L48" s="39" t="s">
        <v>86</v>
      </c>
      <c r="M48" s="30" t="s">
        <v>183</v>
      </c>
      <c r="N48" s="82" t="s">
        <v>184</v>
      </c>
      <c r="O48" s="31" t="s">
        <v>43</v>
      </c>
      <c r="P48" s="30" t="s">
        <v>43</v>
      </c>
      <c r="Q48" s="66"/>
      <c r="R48" s="104" t="s">
        <v>234</v>
      </c>
      <c r="S48" s="146">
        <v>0.305</v>
      </c>
      <c r="T48" s="181">
        <v>0</v>
      </c>
      <c r="U48" s="145" t="s">
        <v>284</v>
      </c>
      <c r="V48" s="133"/>
    </row>
    <row r="49" spans="1:22" ht="102" customHeight="1">
      <c r="A49" s="39">
        <v>2</v>
      </c>
      <c r="B49" s="39" t="s">
        <v>40</v>
      </c>
      <c r="C49" s="39">
        <v>2</v>
      </c>
      <c r="D49" s="39" t="s">
        <v>44</v>
      </c>
      <c r="E49" s="39">
        <v>1</v>
      </c>
      <c r="F49" s="39" t="s">
        <v>41</v>
      </c>
      <c r="G49" s="39">
        <v>880</v>
      </c>
      <c r="H49" s="39" t="s">
        <v>53</v>
      </c>
      <c r="I49" s="39">
        <v>1</v>
      </c>
      <c r="J49" s="39" t="s">
        <v>91</v>
      </c>
      <c r="K49" s="46" t="s">
        <v>100</v>
      </c>
      <c r="L49" s="39" t="s">
        <v>86</v>
      </c>
      <c r="M49" s="30" t="s">
        <v>185</v>
      </c>
      <c r="N49" s="82" t="s">
        <v>186</v>
      </c>
      <c r="O49" s="31" t="s">
        <v>43</v>
      </c>
      <c r="P49" s="30" t="s">
        <v>43</v>
      </c>
      <c r="Q49" s="66"/>
      <c r="R49" s="104" t="s">
        <v>244</v>
      </c>
      <c r="S49" s="146">
        <v>0.35</v>
      </c>
      <c r="T49" s="185">
        <f>S49/60*1</f>
        <v>0.005833333333333333</v>
      </c>
      <c r="U49" s="145" t="s">
        <v>317</v>
      </c>
      <c r="V49" s="133"/>
    </row>
    <row r="50" spans="1:22" s="16" customFormat="1" ht="15" customHeight="1">
      <c r="A50" s="87"/>
      <c r="B50" s="77"/>
      <c r="C50" s="87"/>
      <c r="D50" s="77"/>
      <c r="E50" s="87"/>
      <c r="F50" s="77"/>
      <c r="G50" s="87"/>
      <c r="H50" s="77"/>
      <c r="I50" s="77"/>
      <c r="J50" s="77"/>
      <c r="K50" s="87"/>
      <c r="L50" s="77"/>
      <c r="M50" s="73"/>
      <c r="N50" s="80"/>
      <c r="O50" s="74"/>
      <c r="P50" s="74"/>
      <c r="Q50" s="74"/>
      <c r="R50" s="101"/>
      <c r="S50" s="76"/>
      <c r="T50" s="138"/>
      <c r="U50" s="135"/>
      <c r="V50" s="135"/>
    </row>
    <row r="51" spans="1:22" ht="93" customHeight="1">
      <c r="A51" s="39">
        <v>2</v>
      </c>
      <c r="B51" s="39" t="s">
        <v>40</v>
      </c>
      <c r="C51" s="39">
        <v>2</v>
      </c>
      <c r="D51" s="39" t="s">
        <v>44</v>
      </c>
      <c r="E51" s="39">
        <v>1</v>
      </c>
      <c r="F51" s="39" t="s">
        <v>41</v>
      </c>
      <c r="G51" s="39">
        <v>880</v>
      </c>
      <c r="H51" s="39" t="s">
        <v>53</v>
      </c>
      <c r="I51" s="39">
        <v>1</v>
      </c>
      <c r="J51" s="39" t="s">
        <v>91</v>
      </c>
      <c r="K51" s="46" t="s">
        <v>101</v>
      </c>
      <c r="L51" s="39" t="s">
        <v>87</v>
      </c>
      <c r="M51" s="30" t="s">
        <v>187</v>
      </c>
      <c r="N51" s="82" t="s">
        <v>188</v>
      </c>
      <c r="O51" s="31" t="s">
        <v>43</v>
      </c>
      <c r="P51" s="30" t="s">
        <v>43</v>
      </c>
      <c r="Q51" s="66"/>
      <c r="R51" s="82" t="s">
        <v>235</v>
      </c>
      <c r="S51" s="98">
        <v>0.35</v>
      </c>
      <c r="T51" s="181">
        <v>0</v>
      </c>
      <c r="U51" s="145" t="s">
        <v>273</v>
      </c>
      <c r="V51" s="133"/>
    </row>
    <row r="52" spans="1:22" ht="111" customHeight="1">
      <c r="A52" s="39">
        <v>2</v>
      </c>
      <c r="B52" s="39" t="s">
        <v>40</v>
      </c>
      <c r="C52" s="39">
        <v>2</v>
      </c>
      <c r="D52" s="39" t="s">
        <v>44</v>
      </c>
      <c r="E52" s="39">
        <v>1</v>
      </c>
      <c r="F52" s="39" t="s">
        <v>41</v>
      </c>
      <c r="G52" s="39">
        <v>880</v>
      </c>
      <c r="H52" s="39" t="s">
        <v>53</v>
      </c>
      <c r="I52" s="39">
        <v>1</v>
      </c>
      <c r="J52" s="39" t="s">
        <v>91</v>
      </c>
      <c r="K52" s="46" t="s">
        <v>101</v>
      </c>
      <c r="L52" s="39" t="s">
        <v>87</v>
      </c>
      <c r="M52" s="30" t="s">
        <v>189</v>
      </c>
      <c r="N52" s="82" t="s">
        <v>190</v>
      </c>
      <c r="O52" s="31" t="s">
        <v>43</v>
      </c>
      <c r="P52" s="30" t="s">
        <v>43</v>
      </c>
      <c r="Q52" s="66"/>
      <c r="R52" s="82" t="s">
        <v>236</v>
      </c>
      <c r="S52" s="98">
        <v>0.25</v>
      </c>
      <c r="T52" s="181">
        <v>0</v>
      </c>
      <c r="U52" s="145" t="s">
        <v>299</v>
      </c>
      <c r="V52" s="133"/>
    </row>
    <row r="53" spans="1:22" s="16" customFormat="1" ht="15" customHeight="1">
      <c r="A53" s="87"/>
      <c r="B53" s="77"/>
      <c r="C53" s="87"/>
      <c r="D53" s="77"/>
      <c r="E53" s="87"/>
      <c r="F53" s="77"/>
      <c r="G53" s="87"/>
      <c r="H53" s="77"/>
      <c r="I53" s="77"/>
      <c r="J53" s="77"/>
      <c r="K53" s="87"/>
      <c r="L53" s="77"/>
      <c r="M53" s="73"/>
      <c r="N53" s="80"/>
      <c r="O53" s="74"/>
      <c r="P53" s="74"/>
      <c r="Q53" s="74"/>
      <c r="R53" s="101"/>
      <c r="S53" s="76"/>
      <c r="T53" s="138"/>
      <c r="U53" s="135"/>
      <c r="V53" s="135"/>
    </row>
    <row r="54" spans="1:22" ht="139.5" customHeight="1">
      <c r="A54" s="39">
        <v>2</v>
      </c>
      <c r="B54" s="39" t="s">
        <v>40</v>
      </c>
      <c r="C54" s="39">
        <v>2</v>
      </c>
      <c r="D54" s="39" t="s">
        <v>44</v>
      </c>
      <c r="E54" s="39">
        <v>1</v>
      </c>
      <c r="F54" s="39" t="s">
        <v>41</v>
      </c>
      <c r="G54" s="39">
        <v>880</v>
      </c>
      <c r="H54" s="39" t="s">
        <v>53</v>
      </c>
      <c r="I54" s="39">
        <v>1</v>
      </c>
      <c r="J54" s="39" t="s">
        <v>91</v>
      </c>
      <c r="K54" s="46" t="s">
        <v>102</v>
      </c>
      <c r="L54" s="39" t="s">
        <v>88</v>
      </c>
      <c r="M54" s="30" t="s">
        <v>191</v>
      </c>
      <c r="N54" s="83" t="s">
        <v>192</v>
      </c>
      <c r="O54" s="31" t="s">
        <v>43</v>
      </c>
      <c r="P54" s="30" t="s">
        <v>43</v>
      </c>
      <c r="Q54" s="66"/>
      <c r="R54" s="82" t="s">
        <v>237</v>
      </c>
      <c r="S54" s="99" t="s">
        <v>278</v>
      </c>
      <c r="T54" s="132">
        <v>0</v>
      </c>
      <c r="U54" s="145" t="s">
        <v>271</v>
      </c>
      <c r="V54" s="133"/>
    </row>
    <row r="55" spans="1:22" ht="139.5" customHeight="1">
      <c r="A55" s="39">
        <v>2</v>
      </c>
      <c r="B55" s="39" t="s">
        <v>40</v>
      </c>
      <c r="C55" s="39">
        <v>2</v>
      </c>
      <c r="D55" s="39" t="s">
        <v>44</v>
      </c>
      <c r="E55" s="39">
        <v>1</v>
      </c>
      <c r="F55" s="39" t="s">
        <v>41</v>
      </c>
      <c r="G55" s="39">
        <v>880</v>
      </c>
      <c r="H55" s="39" t="s">
        <v>53</v>
      </c>
      <c r="I55" s="39">
        <v>1</v>
      </c>
      <c r="J55" s="39" t="s">
        <v>91</v>
      </c>
      <c r="K55" s="46" t="s">
        <v>102</v>
      </c>
      <c r="L55" s="39" t="s">
        <v>88</v>
      </c>
      <c r="M55" s="30" t="s">
        <v>193</v>
      </c>
      <c r="N55" s="83" t="s">
        <v>194</v>
      </c>
      <c r="O55" s="31" t="s">
        <v>43</v>
      </c>
      <c r="P55" s="30" t="s">
        <v>43</v>
      </c>
      <c r="Q55" s="66"/>
      <c r="R55" s="82" t="s">
        <v>238</v>
      </c>
      <c r="S55" s="99">
        <v>0.4</v>
      </c>
      <c r="T55" s="171">
        <v>0</v>
      </c>
      <c r="U55" s="145" t="s">
        <v>272</v>
      </c>
      <c r="V55" s="133"/>
    </row>
    <row r="56" spans="1:22" ht="139.5" customHeight="1">
      <c r="A56" s="39">
        <v>2</v>
      </c>
      <c r="B56" s="39" t="s">
        <v>40</v>
      </c>
      <c r="C56" s="39">
        <v>2</v>
      </c>
      <c r="D56" s="39" t="s">
        <v>44</v>
      </c>
      <c r="E56" s="39">
        <v>1</v>
      </c>
      <c r="F56" s="39" t="s">
        <v>41</v>
      </c>
      <c r="G56" s="39">
        <v>880</v>
      </c>
      <c r="H56" s="39" t="s">
        <v>53</v>
      </c>
      <c r="I56" s="39">
        <v>1</v>
      </c>
      <c r="J56" s="39" t="s">
        <v>91</v>
      </c>
      <c r="K56" s="46" t="s">
        <v>102</v>
      </c>
      <c r="L56" s="39" t="s">
        <v>88</v>
      </c>
      <c r="M56" s="30" t="s">
        <v>195</v>
      </c>
      <c r="N56" s="83" t="s">
        <v>196</v>
      </c>
      <c r="O56" s="31" t="s">
        <v>43</v>
      </c>
      <c r="P56" s="30" t="s">
        <v>43</v>
      </c>
      <c r="Q56" s="66"/>
      <c r="R56" s="82" t="s">
        <v>239</v>
      </c>
      <c r="S56" s="99">
        <v>0.4</v>
      </c>
      <c r="T56" s="171">
        <v>0</v>
      </c>
      <c r="U56" s="145" t="s">
        <v>303</v>
      </c>
      <c r="V56" s="133"/>
    </row>
    <row r="57" spans="1:22" s="16" customFormat="1" ht="15" customHeight="1">
      <c r="A57" s="87"/>
      <c r="B57" s="77"/>
      <c r="C57" s="87"/>
      <c r="D57" s="77"/>
      <c r="E57" s="87"/>
      <c r="F57" s="77"/>
      <c r="G57" s="87"/>
      <c r="H57" s="77"/>
      <c r="I57" s="77"/>
      <c r="J57" s="77"/>
      <c r="K57" s="87"/>
      <c r="L57" s="77"/>
      <c r="M57" s="73"/>
      <c r="N57" s="80"/>
      <c r="O57" s="74"/>
      <c r="P57" s="74"/>
      <c r="Q57" s="74"/>
      <c r="R57" s="101"/>
      <c r="S57" s="76"/>
      <c r="T57" s="138"/>
      <c r="U57" s="135"/>
      <c r="V57" s="135"/>
    </row>
    <row r="58" spans="1:22" ht="195.75" customHeight="1">
      <c r="A58" s="29">
        <v>2</v>
      </c>
      <c r="B58" s="29" t="s">
        <v>40</v>
      </c>
      <c r="C58" s="29">
        <v>2</v>
      </c>
      <c r="D58" s="29" t="s">
        <v>44</v>
      </c>
      <c r="E58" s="29">
        <v>1</v>
      </c>
      <c r="F58" s="29" t="s">
        <v>41</v>
      </c>
      <c r="G58" s="39">
        <v>880</v>
      </c>
      <c r="H58" s="29" t="s">
        <v>53</v>
      </c>
      <c r="I58" s="39">
        <v>1</v>
      </c>
      <c r="J58" s="39" t="s">
        <v>91</v>
      </c>
      <c r="K58" s="40" t="s">
        <v>103</v>
      </c>
      <c r="L58" s="29" t="s">
        <v>89</v>
      </c>
      <c r="M58" s="31" t="s">
        <v>197</v>
      </c>
      <c r="N58" s="82" t="s">
        <v>198</v>
      </c>
      <c r="O58" s="31" t="s">
        <v>43</v>
      </c>
      <c r="P58" s="31" t="s">
        <v>43</v>
      </c>
      <c r="Q58" s="63"/>
      <c r="R58" s="82" t="s">
        <v>240</v>
      </c>
      <c r="S58" s="99">
        <v>0.45</v>
      </c>
      <c r="T58" s="171">
        <v>0</v>
      </c>
      <c r="U58" s="145" t="s">
        <v>274</v>
      </c>
      <c r="V58" s="133"/>
    </row>
    <row r="59" spans="1:22" ht="110.25" customHeight="1">
      <c r="A59" s="29">
        <v>2</v>
      </c>
      <c r="B59" s="29" t="s">
        <v>40</v>
      </c>
      <c r="C59" s="29">
        <v>2</v>
      </c>
      <c r="D59" s="29" t="s">
        <v>44</v>
      </c>
      <c r="E59" s="29">
        <v>1</v>
      </c>
      <c r="F59" s="29" t="s">
        <v>41</v>
      </c>
      <c r="G59" s="39">
        <v>880</v>
      </c>
      <c r="H59" s="29" t="s">
        <v>53</v>
      </c>
      <c r="I59" s="39">
        <v>1</v>
      </c>
      <c r="J59" s="39" t="s">
        <v>91</v>
      </c>
      <c r="K59" s="40" t="s">
        <v>103</v>
      </c>
      <c r="L59" s="29" t="s">
        <v>89</v>
      </c>
      <c r="M59" s="31" t="s">
        <v>199</v>
      </c>
      <c r="N59" s="82" t="s">
        <v>200</v>
      </c>
      <c r="O59" s="31" t="s">
        <v>43</v>
      </c>
      <c r="P59" s="31" t="s">
        <v>43</v>
      </c>
      <c r="Q59" s="63"/>
      <c r="R59" s="82" t="s">
        <v>241</v>
      </c>
      <c r="S59" s="99">
        <v>0.4</v>
      </c>
      <c r="T59" s="171">
        <v>0</v>
      </c>
      <c r="U59" s="145" t="s">
        <v>274</v>
      </c>
      <c r="V59" s="133"/>
    </row>
    <row r="60" spans="1:22" ht="147" customHeight="1">
      <c r="A60" s="29">
        <v>2</v>
      </c>
      <c r="B60" s="29" t="s">
        <v>40</v>
      </c>
      <c r="C60" s="29">
        <v>2</v>
      </c>
      <c r="D60" s="29" t="s">
        <v>44</v>
      </c>
      <c r="E60" s="29">
        <v>1</v>
      </c>
      <c r="F60" s="29" t="s">
        <v>41</v>
      </c>
      <c r="G60" s="39">
        <v>880</v>
      </c>
      <c r="H60" s="29" t="s">
        <v>53</v>
      </c>
      <c r="I60" s="39">
        <v>1</v>
      </c>
      <c r="J60" s="39" t="s">
        <v>91</v>
      </c>
      <c r="K60" s="40" t="s">
        <v>103</v>
      </c>
      <c r="L60" s="29" t="s">
        <v>89</v>
      </c>
      <c r="M60" s="31" t="s">
        <v>201</v>
      </c>
      <c r="N60" s="82" t="s">
        <v>202</v>
      </c>
      <c r="O60" s="31" t="s">
        <v>43</v>
      </c>
      <c r="P60" s="31" t="s">
        <v>43</v>
      </c>
      <c r="Q60" s="63"/>
      <c r="R60" s="82" t="s">
        <v>242</v>
      </c>
      <c r="S60" s="99">
        <v>0.4</v>
      </c>
      <c r="T60" s="171">
        <v>0</v>
      </c>
      <c r="U60" s="175" t="s">
        <v>290</v>
      </c>
      <c r="V60" s="133"/>
    </row>
    <row r="61" spans="1:22" s="16" customFormat="1" ht="15" customHeight="1">
      <c r="A61" s="87"/>
      <c r="B61" s="77"/>
      <c r="C61" s="87"/>
      <c r="D61" s="77"/>
      <c r="E61" s="87"/>
      <c r="F61" s="77"/>
      <c r="G61" s="87"/>
      <c r="H61" s="77"/>
      <c r="I61" s="77"/>
      <c r="J61" s="77"/>
      <c r="K61" s="87"/>
      <c r="L61" s="77"/>
      <c r="M61" s="73"/>
      <c r="N61" s="80"/>
      <c r="O61" s="74"/>
      <c r="P61" s="74"/>
      <c r="Q61" s="74"/>
      <c r="R61" s="101"/>
      <c r="S61" s="76"/>
      <c r="T61" s="134"/>
      <c r="U61" s="135"/>
      <c r="V61" s="135"/>
    </row>
    <row r="62" spans="1:22" s="16" customFormat="1" ht="15" customHeight="1">
      <c r="A62" s="89"/>
      <c r="B62" s="90"/>
      <c r="C62" s="89"/>
      <c r="D62" s="90"/>
      <c r="E62" s="89"/>
      <c r="F62" s="90"/>
      <c r="G62" s="89"/>
      <c r="H62" s="90"/>
      <c r="I62" s="90"/>
      <c r="J62" s="90"/>
      <c r="K62" s="89"/>
      <c r="L62" s="90"/>
      <c r="M62" s="91"/>
      <c r="N62" s="92"/>
      <c r="O62" s="93"/>
      <c r="P62" s="93"/>
      <c r="Q62" s="93"/>
      <c r="R62" s="102"/>
      <c r="S62" s="94"/>
      <c r="T62" s="140"/>
      <c r="U62" s="137"/>
      <c r="V62" s="137"/>
    </row>
    <row r="63" spans="1:22" ht="195" hidden="1">
      <c r="A63" s="24">
        <v>7</v>
      </c>
      <c r="B63" s="24" t="s">
        <v>59</v>
      </c>
      <c r="C63" s="24">
        <v>7</v>
      </c>
      <c r="D63" s="52" t="s">
        <v>60</v>
      </c>
      <c r="E63" s="52">
        <v>3</v>
      </c>
      <c r="F63" s="24" t="s">
        <v>61</v>
      </c>
      <c r="G63" s="24">
        <v>886</v>
      </c>
      <c r="H63" s="24" t="s">
        <v>62</v>
      </c>
      <c r="I63" s="25">
        <v>7</v>
      </c>
      <c r="J63" s="25" t="s">
        <v>63</v>
      </c>
      <c r="K63" s="24">
        <v>1</v>
      </c>
      <c r="L63" s="24" t="s">
        <v>64</v>
      </c>
      <c r="M63" s="64">
        <v>1</v>
      </c>
      <c r="N63" s="84" t="s">
        <v>70</v>
      </c>
      <c r="O63" s="67"/>
      <c r="P63" s="67"/>
      <c r="Q63" s="33" t="s">
        <v>43</v>
      </c>
      <c r="R63" s="86" t="s">
        <v>71</v>
      </c>
      <c r="S63" s="72">
        <v>1</v>
      </c>
      <c r="T63" s="139"/>
      <c r="U63" s="133"/>
      <c r="V63" s="133"/>
    </row>
    <row r="64" spans="1:22" ht="195" hidden="1">
      <c r="A64" s="24">
        <v>7</v>
      </c>
      <c r="B64" s="24" t="s">
        <v>59</v>
      </c>
      <c r="C64" s="24">
        <v>7</v>
      </c>
      <c r="D64" s="52" t="s">
        <v>60</v>
      </c>
      <c r="E64" s="52">
        <v>3</v>
      </c>
      <c r="F64" s="24" t="s">
        <v>61</v>
      </c>
      <c r="G64" s="24">
        <v>886</v>
      </c>
      <c r="H64" s="24" t="s">
        <v>62</v>
      </c>
      <c r="I64" s="25">
        <v>7</v>
      </c>
      <c r="J64" s="25" t="s">
        <v>63</v>
      </c>
      <c r="K64" s="24">
        <v>1</v>
      </c>
      <c r="L64" s="24" t="s">
        <v>64</v>
      </c>
      <c r="M64" s="64">
        <v>2</v>
      </c>
      <c r="N64" s="85" t="s">
        <v>72</v>
      </c>
      <c r="O64" s="67"/>
      <c r="P64" s="67"/>
      <c r="Q64" s="33" t="s">
        <v>43</v>
      </c>
      <c r="R64" s="86" t="s">
        <v>73</v>
      </c>
      <c r="S64" s="72">
        <v>1</v>
      </c>
      <c r="T64" s="139"/>
      <c r="U64" s="133"/>
      <c r="V64" s="133"/>
    </row>
    <row r="65" spans="1:22" s="16" customFormat="1" ht="15" customHeight="1" hidden="1">
      <c r="A65" s="87"/>
      <c r="B65" s="77"/>
      <c r="C65" s="87"/>
      <c r="D65" s="77"/>
      <c r="E65" s="87"/>
      <c r="F65" s="77"/>
      <c r="G65" s="87"/>
      <c r="H65" s="77"/>
      <c r="I65" s="77"/>
      <c r="J65" s="77"/>
      <c r="K65" s="87"/>
      <c r="L65" s="77"/>
      <c r="M65" s="73"/>
      <c r="N65" s="80"/>
      <c r="O65" s="74"/>
      <c r="P65" s="74"/>
      <c r="Q65" s="74"/>
      <c r="R65" s="101"/>
      <c r="S65" s="76"/>
      <c r="T65" s="134"/>
      <c r="U65" s="135"/>
      <c r="V65" s="135"/>
    </row>
    <row r="66" spans="1:22" ht="195" hidden="1">
      <c r="A66" s="24">
        <v>7</v>
      </c>
      <c r="B66" s="24" t="s">
        <v>59</v>
      </c>
      <c r="C66" s="24">
        <v>7</v>
      </c>
      <c r="D66" s="52" t="s">
        <v>60</v>
      </c>
      <c r="E66" s="52">
        <v>30</v>
      </c>
      <c r="F66" s="24" t="s">
        <v>61</v>
      </c>
      <c r="G66" s="24">
        <v>886</v>
      </c>
      <c r="H66" s="24" t="s">
        <v>62</v>
      </c>
      <c r="I66" s="25">
        <v>7</v>
      </c>
      <c r="J66" s="25" t="s">
        <v>63</v>
      </c>
      <c r="K66" s="24">
        <v>2</v>
      </c>
      <c r="L66" s="24" t="s">
        <v>66</v>
      </c>
      <c r="M66" s="65">
        <v>1</v>
      </c>
      <c r="N66" s="86" t="s">
        <v>74</v>
      </c>
      <c r="O66" s="68"/>
      <c r="P66" s="67"/>
      <c r="Q66" s="33" t="s">
        <v>43</v>
      </c>
      <c r="R66" s="86" t="s">
        <v>75</v>
      </c>
      <c r="S66" s="72">
        <v>1</v>
      </c>
      <c r="T66" s="139"/>
      <c r="U66" s="133"/>
      <c r="V66" s="133"/>
    </row>
    <row r="67" spans="1:22" s="16" customFormat="1" ht="15" customHeight="1" hidden="1">
      <c r="A67" s="87"/>
      <c r="B67" s="77"/>
      <c r="C67" s="87"/>
      <c r="D67" s="77"/>
      <c r="E67" s="87"/>
      <c r="F67" s="77"/>
      <c r="G67" s="87"/>
      <c r="H67" s="77"/>
      <c r="I67" s="77"/>
      <c r="J67" s="77"/>
      <c r="K67" s="87"/>
      <c r="L67" s="77"/>
      <c r="M67" s="73"/>
      <c r="N67" s="80"/>
      <c r="O67" s="74"/>
      <c r="P67" s="74"/>
      <c r="Q67" s="74"/>
      <c r="R67" s="101"/>
      <c r="S67" s="76"/>
      <c r="T67" s="134"/>
      <c r="U67" s="135"/>
      <c r="V67" s="135"/>
    </row>
    <row r="68" spans="1:22" ht="195" hidden="1">
      <c r="A68" s="24">
        <v>7</v>
      </c>
      <c r="B68" s="24" t="s">
        <v>59</v>
      </c>
      <c r="C68" s="24">
        <v>7</v>
      </c>
      <c r="D68" s="52" t="s">
        <v>60</v>
      </c>
      <c r="E68" s="52">
        <v>30</v>
      </c>
      <c r="F68" s="24" t="s">
        <v>61</v>
      </c>
      <c r="G68" s="24">
        <v>886</v>
      </c>
      <c r="H68" s="24" t="s">
        <v>62</v>
      </c>
      <c r="I68" s="25">
        <v>7</v>
      </c>
      <c r="J68" s="25" t="s">
        <v>63</v>
      </c>
      <c r="K68" s="24">
        <v>3</v>
      </c>
      <c r="L68" s="24" t="s">
        <v>68</v>
      </c>
      <c r="M68" s="65">
        <v>1</v>
      </c>
      <c r="N68" s="88" t="s">
        <v>76</v>
      </c>
      <c r="O68" s="68"/>
      <c r="P68" s="67"/>
      <c r="Q68" s="33" t="s">
        <v>43</v>
      </c>
      <c r="R68" s="86" t="s">
        <v>77</v>
      </c>
      <c r="S68" s="72">
        <v>1</v>
      </c>
      <c r="T68" s="139"/>
      <c r="U68" s="133"/>
      <c r="V68" s="133"/>
    </row>
    <row r="69" spans="1:22" s="16" customFormat="1" ht="15" customHeight="1" hidden="1">
      <c r="A69" s="87"/>
      <c r="B69" s="77"/>
      <c r="C69" s="87"/>
      <c r="D69" s="77"/>
      <c r="E69" s="87"/>
      <c r="F69" s="77"/>
      <c r="G69" s="87"/>
      <c r="H69" s="77"/>
      <c r="I69" s="77"/>
      <c r="J69" s="77"/>
      <c r="K69" s="87"/>
      <c r="L69" s="77"/>
      <c r="M69" s="73"/>
      <c r="N69" s="80"/>
      <c r="O69" s="74"/>
      <c r="P69" s="74"/>
      <c r="Q69" s="74"/>
      <c r="R69" s="75"/>
      <c r="S69" s="76"/>
      <c r="T69" s="134"/>
      <c r="U69" s="135"/>
      <c r="V69" s="135"/>
    </row>
    <row r="70" spans="14:22" ht="15">
      <c r="N70" s="100"/>
      <c r="T70" s="141"/>
      <c r="U70" s="142"/>
      <c r="V70" s="142"/>
    </row>
    <row r="71" spans="14:22" ht="15">
      <c r="N71" s="100"/>
      <c r="T71" s="141"/>
      <c r="U71" s="142"/>
      <c r="V71" s="142"/>
    </row>
    <row r="72" spans="14:22" ht="15">
      <c r="N72" s="100"/>
      <c r="T72" s="141"/>
      <c r="U72" s="142"/>
      <c r="V72" s="142"/>
    </row>
    <row r="73" ht="15">
      <c r="N73" s="100"/>
    </row>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sheetData>
  <sheetProtection password="CC86" sheet="1"/>
  <autoFilter ref="A3:V3"/>
  <mergeCells count="12">
    <mergeCell ref="G2:H2"/>
    <mergeCell ref="K2:L2"/>
    <mergeCell ref="M2:N2"/>
    <mergeCell ref="A2:B2"/>
    <mergeCell ref="C2:D2"/>
    <mergeCell ref="E2:F2"/>
    <mergeCell ref="U2:U3"/>
    <mergeCell ref="V2:V3"/>
    <mergeCell ref="I2:J2"/>
    <mergeCell ref="R2:R3"/>
    <mergeCell ref="S2:T2"/>
    <mergeCell ref="O2:Q2"/>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orreyes</cp:lastModifiedBy>
  <cp:lastPrinted>2011-04-11T14:30:13Z</cp:lastPrinted>
  <dcterms:created xsi:type="dcterms:W3CDTF">2011-03-15T20:12:03Z</dcterms:created>
  <dcterms:modified xsi:type="dcterms:W3CDTF">2015-06-01T13:27:14Z</dcterms:modified>
  <cp:category/>
  <cp:version/>
  <cp:contentType/>
  <cp:contentStatus/>
</cp:coreProperties>
</file>