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CIÓN PGDI - I" sheetId="1" r:id="rId1"/>
    <sheet name="FORMULACIÓN PGDI - III." sheetId="2" r:id="rId2"/>
  </sheets>
  <definedNames>
    <definedName name="_xlnm.Print_Area" localSheetId="0">'FORMULACIÓN PGDI - I'!$A$1:$J$10</definedName>
    <definedName name="_xlnm.Print_Area" localSheetId="1">'FORMULACIÓN PGDI - III.'!$A$1:$I$93</definedName>
  </definedNames>
  <calcPr fullCalcOnLoad="1"/>
</workbook>
</file>

<file path=xl/sharedStrings.xml><?xml version="1.0" encoding="utf-8"?>
<sst xmlns="http://schemas.openxmlformats.org/spreadsheetml/2006/main" count="242" uniqueCount="173">
  <si>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</si>
  <si>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</si>
  <si>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</si>
  <si>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</si>
  <si>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</si>
  <si>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</si>
  <si>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</si>
  <si>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</si>
  <si>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</si>
  <si>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</si>
  <si>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</si>
  <si>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</si>
  <si>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</si>
  <si>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</si>
  <si>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</si>
  <si>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</si>
  <si>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</si>
  <si>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SUBACTIVIDADES</t>
  </si>
  <si>
    <t>PRODUCTOS Y/O SERVICIOS</t>
  </si>
  <si>
    <t>SUBTOTAL</t>
  </si>
  <si>
    <t>SUB TOTAL</t>
  </si>
  <si>
    <t>TOTAL</t>
  </si>
  <si>
    <t xml:space="preserve">SUBTOTAL </t>
  </si>
  <si>
    <t>Gestionar la Documentación del Sistema de Gestión de la SDS.</t>
  </si>
  <si>
    <t>Actualizar la Gestión Documental del proceso.</t>
  </si>
  <si>
    <t>Realizar la actualización  de la normatividad.</t>
  </si>
  <si>
    <t>Normatividad cargada</t>
  </si>
  <si>
    <t>Gestionar  y monitorear  el desempeño de los procesos.</t>
  </si>
  <si>
    <t>Gestionar los Riesgos del Proceso</t>
  </si>
  <si>
    <t>Actualizar el Mapa de Riesgos</t>
  </si>
  <si>
    <t>Elaborar informes resultado de la gestión del riesgo.</t>
  </si>
  <si>
    <t>Mapa de Riesgos Actualizado</t>
  </si>
  <si>
    <t>Autoevaluación de riesgos y controles</t>
  </si>
  <si>
    <t>Informe de Gestión del Riesgo</t>
  </si>
  <si>
    <t>Gestionar Informe de revisión por la dirección</t>
  </si>
  <si>
    <t>Diligenciar y remitir la información que se requiere para el informe de revisión por la dirección.</t>
  </si>
  <si>
    <t>Realizar el ejercicio de percepción del cliente del proceso.</t>
  </si>
  <si>
    <t>Elaborar Informe Consolidado de Percepción del Cliente de los Procesos</t>
  </si>
  <si>
    <t>Informe de Percepción del Cliente</t>
  </si>
  <si>
    <t>Gestionar la Mejora Continua de los Procesos.</t>
  </si>
  <si>
    <t>Gestionar los planes de mejora del proceso.</t>
  </si>
  <si>
    <t>Participar en las actividades para renovación de la certificación del SGC de la SDS.</t>
  </si>
  <si>
    <t>Planes de mejora gestionados.</t>
  </si>
  <si>
    <t>Implementar el Modelo Integrado de Planeación y Gestión en la SDS.</t>
  </si>
  <si>
    <r>
      <t xml:space="preserve">Elaborar el plan de adecuación de gestión y desempeño </t>
    </r>
    <r>
      <rPr>
        <sz val="10"/>
        <color indexed="8"/>
        <rFont val="Arial"/>
        <family val="2"/>
      </rPr>
      <t xml:space="preserve">(cierre de brechas) </t>
    </r>
    <r>
      <rPr>
        <sz val="12"/>
        <color indexed="8"/>
        <rFont val="Arial"/>
        <family val="2"/>
      </rPr>
      <t>de la SDS</t>
    </r>
  </si>
  <si>
    <t>Participar en el Comité Institucional de Gestión y Desempeño de la SDS.</t>
  </si>
  <si>
    <t>Elaborar el informe de Gestión y Desempeño.</t>
  </si>
  <si>
    <t>Plan de Adecuación de la SDS</t>
  </si>
  <si>
    <t>Actas de reunión,  presentaciones, entre otros</t>
  </si>
  <si>
    <t>Informes de Gestión y Desempeño</t>
  </si>
  <si>
    <t>Reportar la matriz de monitoreo del PAAC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</si>
  <si>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</si>
  <si>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Remitir oportunamente los documentos soporte en cumplimiento al TAIP - ITEP. ITB- (Tener en cuenta los tiempos establecidos en la normatividad vigente, así como los definidos en el plan de trabajo)</t>
  </si>
  <si>
    <t xml:space="preserve">TOTAL </t>
  </si>
  <si>
    <t>Programado
 %</t>
  </si>
  <si>
    <t>Programado
 1er Trimestre</t>
  </si>
  <si>
    <t>Programado 
2do Trimestre</t>
  </si>
  <si>
    <t xml:space="preserve">Programado
 3er Trimestre </t>
  </si>
  <si>
    <t xml:space="preserve">Programado 
4to Trimestre </t>
  </si>
  <si>
    <t>Seguimiento al Plan de Transferencias Documentales 2020</t>
  </si>
  <si>
    <t xml:space="preserve">Banco Terminológico elaborado </t>
  </si>
  <si>
    <t xml:space="preserve">Gestionar las actualizaciones de carteras, reintegros y traslados   de los bienes que conforman la propiedad, planta y equipo de la entidad </t>
  </si>
  <si>
    <t xml:space="preserve">Realizar las actividades de recepción, registro, almacenamiento, custodia y control de los bienes ( de consumo y devolutivos) adquiridos por la entidad y que conforman la propiedad, planta y equipo . </t>
  </si>
  <si>
    <t xml:space="preserve">Prestar los servicios administrativos de Emergencias, Seguridad Estratégica y  Control de Acceso a las Sedes que conforman la SDS.  así como  garantizar la continuidad en el manejo,  monitoreo y control de equipos que se administran desde el Sistema de Automatización Seguridad y Control. </t>
  </si>
  <si>
    <t xml:space="preserve">Realizar el monitoreo y control de los sistemas que permiten supervisar la operación de equipos e instalaciones de la SDS, desde el centro de seguridad y control.  </t>
  </si>
  <si>
    <t>Suscribir  acuerdo de corresponsabilidad con una Asociación de recicladores.</t>
  </si>
  <si>
    <t>Realizar el pesaje de los residuos sólidos reciclables</t>
  </si>
  <si>
    <t>Reporte de pesaje mensual</t>
  </si>
  <si>
    <t xml:space="preserve">Realizar el mantenimiento preventivo y correctivo de la infraestructura física y bienes muebles e inmuebles de la SDS. </t>
  </si>
  <si>
    <t xml:space="preserve">Instalar llaves ahorradoras en pocetas y cocinetas de la entidad </t>
  </si>
  <si>
    <t xml:space="preserve">PONDERACION </t>
  </si>
  <si>
    <r>
      <t xml:space="preserve">Indicador
</t>
    </r>
    <r>
      <rPr>
        <b/>
        <sz val="12"/>
        <color indexed="60"/>
        <rFont val="Arial"/>
        <family val="2"/>
      </rPr>
      <t>[Incluir link a Hoja de Vida]</t>
    </r>
  </si>
  <si>
    <t>Fortalecer los procesos que soporten la gestión misional y estratégica de la entidad, mediante acciones que promuevan la administración transparente de los recursos, la gestión institucional, el ejercicio de la gobernanza y la corresponsabilidad social en salud.</t>
  </si>
  <si>
    <t>Realizar las Acciones para la Implementación de las Políticas de Gestión y Desempeño de la SDS.</t>
  </si>
  <si>
    <t>Acciones necesarias para el Mantenimiento y Sostenibilidad del Sistema de Gestión de la SDS realizadas</t>
  </si>
  <si>
    <t>Acciones para la Implementación de las Políticas de Gestión y Desempeño de la SDS realizadas</t>
  </si>
  <si>
    <t>Acciones para el desarrollo de los componentes deTransparencia, acceso a la información y lucha contra la corrupción realizadas</t>
  </si>
  <si>
    <t>Administrativa</t>
  </si>
  <si>
    <t xml:space="preserve">Realizar las Acciones para la Implementación de las Políticas de Gestión y Desempeño de la SDS.
</t>
  </si>
  <si>
    <t>Realizar Seguimiento al Plan de Transferencias Documentales Primarias de las dependencias de las SDS</t>
  </si>
  <si>
    <t xml:space="preserve">Realizar la inspección, verificación y registro de ingreso y egreso de los  bienes  en el sistema de información para el control  de inventario de bienes </t>
  </si>
  <si>
    <t xml:space="preserve">Realizar el almacenamiento y custodia de los bienes teniendo en cuenta sus características técnicas  </t>
  </si>
  <si>
    <t xml:space="preserve">Atender  requerimientos  relacionados  con   los Servicios y/o novedades de Control de Acceso, emergencias y seguridad  estratégica </t>
  </si>
  <si>
    <t xml:space="preserve">Realizar  actividades de divulgación para generar cultura de la separación en la fuente y aprovechamiento de los residuos no peligrosos </t>
  </si>
  <si>
    <t xml:space="preserve">Prestar el servicio administrativo de transporte a los funcionarios de la SDS con vehículos propios y/o  contratados de acuerdo con la  disponibilidad de recursos </t>
  </si>
  <si>
    <t xml:space="preserve">Realizar la adecuación de espacios en las dependencias de la entidad </t>
  </si>
  <si>
    <t>Implementar acciones que contribuyan a la política de mejora normativa.</t>
  </si>
  <si>
    <t>Realizar la autoevaluación de riesgos por proceso y de corrupción</t>
  </si>
  <si>
    <t>Matrices Diligenciadas, correos electrónicos, entre otros.</t>
  </si>
  <si>
    <t>Analizar la Percepción del Cliente</t>
  </si>
  <si>
    <t>Actas de reunión, correos electrónicos, tablero de control, entre otros</t>
  </si>
  <si>
    <t xml:space="preserve">Gestionar las acciones para el cumplimiento de la Política Gestión Documental. </t>
  </si>
  <si>
    <t>Realizar el seguimiento a la actualización e  implementación de los Instrumentos archivísticos para la gestión documental (PGD, PINAR, TVD, TRD, CCD)</t>
  </si>
  <si>
    <t xml:space="preserve">Elaborar el Banco Terminológico de Series y Subseries Documentales para la SDS. </t>
  </si>
  <si>
    <t>Contratación de consultoría para el diseño del Sistema de Gestión de Documentos Electrónicos de Archivo -SGDEA</t>
  </si>
  <si>
    <t>Realizar la actualización e implementación del Sistema Integrado de Conservación, según las necesidades de la entidad</t>
  </si>
  <si>
    <t xml:space="preserve">Gestionar las acciones para el cumplimiento de la Política Fortalecimiento Institucional </t>
  </si>
  <si>
    <t>Realizar la concertación del PIGA</t>
  </si>
  <si>
    <t>Gestionar y monitorear los componentes del Plan Anticorrupción y Atención al Ciudadano</t>
  </si>
  <si>
    <t>Plan Operativo de Gestión y Desempeño Formulado</t>
  </si>
  <si>
    <t>DIRECCIÓN DE PLANEACIÓN INSTITUCIONAL Y CALIDAD
SISTEMA INTEGRADO DE GESTIÓN
CONTROL DOCUMENTAL
FORMULACIÓN PLAN OPERATIVO DE GESTION Y DESEMPEÑO INSTITUCIONAL
Codigo: SDS-PYC-FT-19 V.12</t>
  </si>
  <si>
    <t>Consultoria Contratada</t>
  </si>
  <si>
    <t xml:space="preserve">Sistema Integrado de Conservación - SIC, ajustado 
Plan de Conservación Documental.
Plan de Preservación Digital </t>
  </si>
  <si>
    <t>PGD actualizado
PINAR actualizado
TVD implementadas
TRD implementadas
CCD implementados</t>
  </si>
  <si>
    <t>Reporte del POGD enviado</t>
  </si>
  <si>
    <t>Elaborar el Informe de Gestión del POGD</t>
  </si>
  <si>
    <t>Formular el POGD de la Dirección.</t>
  </si>
  <si>
    <t>Realizar el Reporte POGD</t>
  </si>
  <si>
    <t>Documentos Actualizados</t>
  </si>
  <si>
    <t>Realizar las acciones para la contratacion</t>
  </si>
  <si>
    <t>Realizar la gestión y control de las solicitudes de contratación  de las dependencias de la SDS, en  las diferentes modalidades de selección dentro de los estándares definidos para cada una.</t>
  </si>
  <si>
    <t>Gestionar las solicitudes de contratación</t>
  </si>
  <si>
    <t>Gestionar las novedades contractuales</t>
  </si>
  <si>
    <t>Gestionar las solicitudes de liquidación y/o pérdidas de competencia</t>
  </si>
  <si>
    <t>Solicitudes de contratación gestionadas</t>
  </si>
  <si>
    <t>Novedades contractuales gestionadas</t>
  </si>
  <si>
    <t>Solicitudes de liquidacion gestionadas</t>
  </si>
  <si>
    <t xml:space="preserve">Realizar las acciones necesarias para el Mantenimiento y Sostenibilidad del Sistema de Gestión de la SDS de la SC
</t>
  </si>
  <si>
    <t xml:space="preserve">Realizar las acciones necesarias para el Mantenimiento y Sostenibilidad del Sistema de Gestión de la SDS de la DA
</t>
  </si>
  <si>
    <t>Realizar las acciones para el desarrollo de los componentes de Transparencia, acceso a la información y lucha contra la corrupción (DA)</t>
  </si>
  <si>
    <t>Realizar las acciones para el desarrollo de los componentes de Transparencia, acceso a la información y lucha contra la corrupción (CON)</t>
  </si>
  <si>
    <t>Apoyar en la formulación del PAAC</t>
  </si>
  <si>
    <t>Matriz de monitoreo PAAC reportada</t>
  </si>
  <si>
    <t>Documentos enviados para publicacion en la pagina WEB de la SDS.</t>
  </si>
  <si>
    <t>Componente Formulado</t>
  </si>
  <si>
    <t>Apoyar en la formulación del PAAC 2020</t>
  </si>
  <si>
    <t>Acciones para la contratacion realizadas</t>
  </si>
  <si>
    <t>Bienes de Consumo almacenados
Bienes devolutivos almacenados
Elementos Reintregados</t>
  </si>
  <si>
    <t xml:space="preserve">Carteras actualizadas
Reintegros realizados
Elementos Trasladados
</t>
  </si>
  <si>
    <t>Plan Operativo de Gestión y Desempeño Formulado y enviado</t>
  </si>
  <si>
    <t>Informes de Gestión Elaborados y enviados</t>
  </si>
  <si>
    <t>Autoevaluación de riesgos y controles realizada</t>
  </si>
  <si>
    <t>Informe de Gestión del Riesgo realizado y enviado</t>
  </si>
  <si>
    <t>Matrices Diligenciadas.
correos electrónicos.</t>
  </si>
  <si>
    <t>Actas de reunión.
correos electrónicos.
tablero de control actualizados.</t>
  </si>
  <si>
    <t>Informe de Percepción del Cliente elaborado y enviado</t>
  </si>
  <si>
    <t>Gestionar los planes de mejora del proceso en el Aplicativo y Realizar seguimiento a plan de mejora de los entes de control.</t>
  </si>
  <si>
    <t xml:space="preserve">Cuatro (4) TIPS de divulgacion
una (1) Capacitacion manejo de Residuos (Presentación - Lista de Asistencia.
</t>
  </si>
  <si>
    <t>Un (1) acuerdo de suscrito
Una (1) visita de verificación (Acta)</t>
  </si>
  <si>
    <t>Ejecutar las acciones del plan de acción del PIGA</t>
  </si>
  <si>
    <t xml:space="preserve">Dos (2) informes de seguimiento consumos de agua y energia.
Cuatro (4) divulgaciones en uso eficiente de agua y energia.
Cinco (5) piezas comunicativas de apagon ambiental.
Seguimiento manejo residuos peligrosos diligenciado y actas
</t>
  </si>
  <si>
    <t>PIGA Concertado</t>
  </si>
  <si>
    <t xml:space="preserve">Treinta y Tres (33) Documentos actualizados
Tres (3) documentos inactivados
</t>
  </si>
  <si>
    <t>Normatividad enviada para cargue
Correos Electronicos enviados</t>
  </si>
  <si>
    <t>Realizar las actividades del Plan Institucional de Gestión Ambiental</t>
  </si>
  <si>
    <t>Realizar la documentacion para la contratacion de las personas naturales</t>
  </si>
  <si>
    <t>Gestionar las actividades de contratación, seguimiento de proyecto de inversion  y comodatos de  la direccion</t>
  </si>
  <si>
    <t xml:space="preserve">Justificaciones realizadas
Estudios previos elaborados
</t>
  </si>
  <si>
    <t>Realizar seguimiento al proyecto de inversion</t>
  </si>
  <si>
    <t>Realizar seguimiento a los comodatos</t>
  </si>
  <si>
    <t xml:space="preserve">Cuentas de cobro
</t>
  </si>
  <si>
    <t xml:space="preserve">Veinte (20)  llaves instaladas 
</t>
  </si>
  <si>
    <t>Registro fotografico de adecuaciones
Informe de interventoria</t>
  </si>
  <si>
    <t>Implementaciones herramientas adicionales a la plataforma</t>
  </si>
  <si>
    <t>Actas
Modulos actualizados</t>
  </si>
  <si>
    <t>Realizar las actividades de mantenimiento a equipos de operación critica</t>
  </si>
  <si>
    <t xml:space="preserve">Estudios previos UPS
Estudios Previos Ventilación Mecanica y aire acon dicionado
Estudios previos equipos de presion y calderas
Estudios previos plantas electricas
Estudios previos ascensores
Estudios previso red de frio
Estudios previos montacargas
Actas de reunion de seguimiento (UPS, Ventilación Mecanica y aire acon dicionado, equipos de presion y calderas, plantas electricas, ascensores,  red de frio, montacargas)
Informes de mantenimiento (UPS, Ventilación Mecanica y aire acon dicionado, equipos de presion y calderas, plantas electricas, ascensores,  red de frio, montacargas)
</t>
  </si>
  <si>
    <t>Coordinar las actividades necesarias para el  servicio de transportes de acuerdo con los requerimientos de las diferentes dependencias según disponibilidad de los vehículos.</t>
  </si>
  <si>
    <t xml:space="preserve">Base de datos de los servicios prestados
Formatos de solicitud de transporte diligenciados
Formatos de solicitud de mantenimiento preventivo y correctivo diligenciados
Estudios Previos mantenimiento vehículos
Estudios previos transporte
Informe de Seguimiento contrato mantenimiento
Informe de Seguimiento contrato de transportes
</t>
  </si>
  <si>
    <t>PROCESO: BIENES Y SERVICIOS</t>
  </si>
  <si>
    <t>Diez (10) Acciones de mejora gestionadas en el Aplicativo
Siete (7) acciones de mejora  de la Contraloria gestionadas</t>
  </si>
  <si>
    <t>Actividades para la renovacion realizadas</t>
  </si>
  <si>
    <t xml:space="preserve">Solicitudes atendidas de novedades
carnes entregados
Solicitudes de control atendidas </t>
  </si>
  <si>
    <t xml:space="preserve">Reportes de mantenimiento 
Informes de emergencias de seguridad 
Planillas de manejo y monitoreo de control diligenciadas
</t>
  </si>
  <si>
    <t>Comprobantes de ingreso de bienes 
Comprobantes de egreso de bienes  
Comprobantes de Bajas
Comprobantes de reintegro</t>
  </si>
  <si>
    <t>Contratación</t>
  </si>
  <si>
    <t xml:space="preserve">Realizar las acciones para el desarrollo de los componentes de Transparencia, acceso a la información y lucha contra la corrupción </t>
  </si>
  <si>
    <t xml:space="preserve">Realizar las acciones necesarias para el Mantenimiento y Sostenibilidad del Sistema de Gestión de la SDS </t>
  </si>
  <si>
    <t>Informes de Gestión Elaborados</t>
  </si>
  <si>
    <t>servicios administrativos de almacen, Propiedad Planta y Equipo, seguridad y control, transporte, correspondencia, gestión documental y realizar  la Gestión Ambiental  y la gestión contractual de la Entidad prestados</t>
  </si>
  <si>
    <t xml:space="preserve">Prestar los servicios administrativos de la Dirección Administrativa - Subdireccion de Bienes y Servicios
</t>
  </si>
  <si>
    <t>Prestar los servicios administrativos de la Dirección Administrativa - Subdireccion de Bienes y Servicios</t>
  </si>
  <si>
    <t>Certificados de disponibilidad solicitados
Matrices seguimiento Financiero de Proyectos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</si>
</sst>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60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2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58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9" fontId="59" fillId="0" borderId="0" xfId="53" applyNumberFormat="1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60" fillId="33" borderId="12" xfId="0" applyFont="1" applyFill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9" fontId="56" fillId="0" borderId="0" xfId="0" applyNumberFormat="1" applyFont="1" applyAlignment="1">
      <alignment vertical="center" wrapText="1"/>
    </xf>
    <xf numFmtId="9" fontId="59" fillId="34" borderId="12" xfId="53" applyFont="1" applyFill="1" applyBorder="1" applyAlignment="1">
      <alignment horizontal="center" vertical="center" wrapText="1"/>
    </xf>
    <xf numFmtId="164" fontId="61" fillId="0" borderId="0" xfId="53" applyNumberFormat="1" applyFont="1" applyFill="1" applyBorder="1" applyAlignment="1">
      <alignment horizontal="center" vertical="center"/>
    </xf>
    <xf numFmtId="164" fontId="61" fillId="0" borderId="13" xfId="53" applyNumberFormat="1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justify" vertical="top" wrapText="1"/>
    </xf>
    <xf numFmtId="9" fontId="59" fillId="33" borderId="12" xfId="53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9" fontId="61" fillId="34" borderId="12" xfId="0" applyNumberFormat="1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2" fontId="63" fillId="33" borderId="12" xfId="0" applyNumberFormat="1" applyFont="1" applyFill="1" applyBorder="1" applyAlignment="1">
      <alignment horizontal="justify" vertical="top" wrapText="1"/>
    </xf>
    <xf numFmtId="0" fontId="63" fillId="33" borderId="12" xfId="0" applyFont="1" applyFill="1" applyBorder="1" applyAlignment="1">
      <alignment horizontal="justify" vertical="top" wrapText="1"/>
    </xf>
    <xf numFmtId="164" fontId="59" fillId="33" borderId="12" xfId="53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/>
    </xf>
    <xf numFmtId="164" fontId="61" fillId="33" borderId="12" xfId="53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justify" vertical="top" wrapText="1"/>
    </xf>
    <xf numFmtId="0" fontId="63" fillId="33" borderId="12" xfId="0" applyFont="1" applyFill="1" applyBorder="1" applyAlignment="1">
      <alignment horizontal="justify" vertical="center" wrapText="1"/>
    </xf>
    <xf numFmtId="9" fontId="61" fillId="33" borderId="12" xfId="53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justify" vertical="top"/>
    </xf>
    <xf numFmtId="0" fontId="16" fillId="33" borderId="12" xfId="0" applyFont="1" applyFill="1" applyBorder="1" applyAlignment="1">
      <alignment horizontal="justify" vertical="center"/>
    </xf>
    <xf numFmtId="0" fontId="63" fillId="33" borderId="12" xfId="0" applyFont="1" applyFill="1" applyBorder="1" applyAlignment="1">
      <alignment horizontal="justify" vertical="top"/>
    </xf>
    <xf numFmtId="9" fontId="61" fillId="33" borderId="12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9" fontId="65" fillId="33" borderId="12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justify" vertical="top"/>
    </xf>
    <xf numFmtId="0" fontId="21" fillId="33" borderId="12" xfId="0" applyFont="1" applyFill="1" applyBorder="1" applyAlignment="1">
      <alignment horizontal="justify" vertical="top"/>
    </xf>
    <xf numFmtId="0" fontId="60" fillId="33" borderId="12" xfId="0" applyFont="1" applyFill="1" applyBorder="1" applyAlignment="1">
      <alignment horizontal="justify" vertical="center"/>
    </xf>
    <xf numFmtId="0" fontId="64" fillId="33" borderId="12" xfId="0" applyFont="1" applyFill="1" applyBorder="1" applyAlignment="1">
      <alignment horizontal="center"/>
    </xf>
    <xf numFmtId="2" fontId="64" fillId="33" borderId="12" xfId="0" applyNumberFormat="1" applyFont="1" applyFill="1" applyBorder="1" applyAlignment="1">
      <alignment horizontal="center"/>
    </xf>
    <xf numFmtId="164" fontId="65" fillId="33" borderId="12" xfId="53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justify" vertical="top"/>
    </xf>
    <xf numFmtId="0" fontId="13" fillId="33" borderId="16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9" fontId="59" fillId="33" borderId="12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justify" vertical="top" wrapText="1"/>
    </xf>
    <xf numFmtId="0" fontId="65" fillId="33" borderId="12" xfId="0" applyFont="1" applyFill="1" applyBorder="1" applyAlignment="1">
      <alignment horizontal="center" vertical="center"/>
    </xf>
    <xf numFmtId="164" fontId="59" fillId="33" borderId="14" xfId="53" applyNumberFormat="1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justify" vertical="center" wrapText="1"/>
    </xf>
    <xf numFmtId="0" fontId="60" fillId="33" borderId="15" xfId="0" applyFont="1" applyFill="1" applyBorder="1" applyAlignment="1">
      <alignment horizontal="justify" vertical="center" wrapText="1"/>
    </xf>
    <xf numFmtId="0" fontId="60" fillId="33" borderId="15" xfId="0" applyFont="1" applyFill="1" applyBorder="1" applyAlignment="1">
      <alignment horizontal="justify" vertical="center"/>
    </xf>
    <xf numFmtId="0" fontId="60" fillId="33" borderId="12" xfId="0" applyFont="1" applyFill="1" applyBorder="1" applyAlignment="1">
      <alignment horizontal="justify" vertical="center"/>
    </xf>
    <xf numFmtId="0" fontId="61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justify" vertical="center"/>
    </xf>
    <xf numFmtId="0" fontId="60" fillId="33" borderId="19" xfId="0" applyFont="1" applyFill="1" applyBorder="1" applyAlignment="1">
      <alignment horizontal="justify" vertical="center"/>
    </xf>
    <xf numFmtId="0" fontId="60" fillId="33" borderId="16" xfId="0" applyFont="1" applyFill="1" applyBorder="1" applyAlignment="1">
      <alignment horizontal="justify" vertical="center"/>
    </xf>
    <xf numFmtId="0" fontId="61" fillId="33" borderId="19" xfId="0" applyFont="1" applyFill="1" applyBorder="1" applyAlignment="1">
      <alignment horizontal="center" vertical="center"/>
    </xf>
    <xf numFmtId="2" fontId="61" fillId="33" borderId="18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9" fontId="61" fillId="33" borderId="18" xfId="0" applyNumberFormat="1" applyFont="1" applyFill="1" applyBorder="1" applyAlignment="1">
      <alignment horizontal="center" vertical="center"/>
    </xf>
    <xf numFmtId="9" fontId="61" fillId="33" borderId="19" xfId="0" applyNumberFormat="1" applyFont="1" applyFill="1" applyBorder="1" applyAlignment="1">
      <alignment horizontal="center" vertical="center"/>
    </xf>
    <xf numFmtId="9" fontId="61" fillId="33" borderId="16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justify" vertical="center"/>
    </xf>
    <xf numFmtId="0" fontId="63" fillId="33" borderId="19" xfId="0" applyFont="1" applyFill="1" applyBorder="1" applyAlignment="1">
      <alignment horizontal="justify" vertical="center"/>
    </xf>
    <xf numFmtId="0" fontId="63" fillId="33" borderId="16" xfId="0" applyFont="1" applyFill="1" applyBorder="1" applyAlignment="1">
      <alignment horizontal="justify" vertical="center"/>
    </xf>
    <xf numFmtId="0" fontId="63" fillId="0" borderId="17" xfId="0" applyFont="1" applyBorder="1" applyAlignment="1">
      <alignment vertical="center" wrapText="1"/>
    </xf>
    <xf numFmtId="9" fontId="61" fillId="33" borderId="18" xfId="53" applyFont="1" applyFill="1" applyBorder="1" applyAlignment="1">
      <alignment horizontal="center" vertical="center"/>
    </xf>
    <xf numFmtId="9" fontId="61" fillId="33" borderId="16" xfId="53" applyFont="1" applyFill="1" applyBorder="1" applyAlignment="1">
      <alignment horizontal="center" vertical="center"/>
    </xf>
    <xf numFmtId="0" fontId="69" fillId="35" borderId="15" xfId="0" applyFont="1" applyFill="1" applyBorder="1" applyAlignment="1">
      <alignment horizontal="center"/>
    </xf>
    <xf numFmtId="0" fontId="69" fillId="35" borderId="12" xfId="0" applyFont="1" applyFill="1" applyBorder="1" applyAlignment="1">
      <alignment horizontal="center"/>
    </xf>
    <xf numFmtId="0" fontId="69" fillId="35" borderId="14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justify" vertical="center" wrapText="1"/>
    </xf>
    <xf numFmtId="0" fontId="63" fillId="33" borderId="19" xfId="0" applyFont="1" applyFill="1" applyBorder="1" applyAlignment="1">
      <alignment horizontal="justify" vertical="center" wrapText="1"/>
    </xf>
    <xf numFmtId="0" fontId="63" fillId="33" borderId="16" xfId="0" applyFont="1" applyFill="1" applyBorder="1" applyAlignment="1">
      <alignment horizontal="justify" vertical="center" wrapText="1"/>
    </xf>
    <xf numFmtId="9" fontId="61" fillId="33" borderId="19" xfId="53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justify" vertical="center" wrapText="1"/>
    </xf>
    <xf numFmtId="9" fontId="61" fillId="33" borderId="12" xfId="53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justify" vertical="center" wrapText="1"/>
    </xf>
    <xf numFmtId="0" fontId="60" fillId="33" borderId="21" xfId="0" applyFont="1" applyFill="1" applyBorder="1" applyAlignment="1">
      <alignment horizontal="justify" vertical="center" wrapText="1"/>
    </xf>
    <xf numFmtId="0" fontId="60" fillId="33" borderId="22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47625</xdr:rowOff>
    </xdr:from>
    <xdr:to>
      <xdr:col>9</xdr:col>
      <xdr:colOff>1552575</xdr:colOff>
      <xdr:row>0</xdr:row>
      <xdr:rowOff>1247775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47625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76200</xdr:rowOff>
    </xdr:from>
    <xdr:to>
      <xdr:col>0</xdr:col>
      <xdr:colOff>1485900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1171575</xdr:colOff>
      <xdr:row>0</xdr:row>
      <xdr:rowOff>885825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95250</xdr:rowOff>
    </xdr:from>
    <xdr:to>
      <xdr:col>8</xdr:col>
      <xdr:colOff>1304925</xdr:colOff>
      <xdr:row>0</xdr:row>
      <xdr:rowOff>847725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11150" y="95250"/>
          <a:ext cx="904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"/>
  <sheetViews>
    <sheetView tabSelected="1" zoomScale="85" zoomScaleNormal="85" zoomScaleSheetLayoutView="90" zoomScalePageLayoutView="0" workbookViewId="0" topLeftCell="A1">
      <selection activeCell="C4" sqref="C4"/>
    </sheetView>
  </sheetViews>
  <sheetFormatPr defaultColWidth="11.421875" defaultRowHeight="15"/>
  <cols>
    <col min="1" max="1" width="24.00390625" style="10" bestFit="1" customWidth="1"/>
    <col min="2" max="2" width="45.00390625" style="10" customWidth="1"/>
    <col min="3" max="3" width="40.57421875" style="10" customWidth="1"/>
    <col min="4" max="4" width="18.57421875" style="10" customWidth="1"/>
    <col min="5" max="5" width="22.57421875" style="10" customWidth="1"/>
    <col min="6" max="6" width="25.7109375" style="10" bestFit="1" customWidth="1"/>
    <col min="7" max="7" width="26.421875" style="10" bestFit="1" customWidth="1"/>
    <col min="8" max="8" width="25.7109375" style="10" bestFit="1" customWidth="1"/>
    <col min="9" max="9" width="25.57421875" style="10" bestFit="1" customWidth="1"/>
    <col min="10" max="10" width="26.8515625" style="10" bestFit="1" customWidth="1"/>
    <col min="11" max="11" width="22.140625" style="10" customWidth="1"/>
    <col min="12" max="64" width="11.421875" style="10" customWidth="1"/>
    <col min="65" max="66" width="0" style="10" hidden="1" customWidth="1"/>
    <col min="67" max="16384" width="11.421875" style="10" customWidth="1"/>
  </cols>
  <sheetData>
    <row r="1" spans="1:10" s="3" customFormat="1" ht="108.75" customHeight="1">
      <c r="A1" s="1"/>
      <c r="B1" s="61" t="s">
        <v>100</v>
      </c>
      <c r="C1" s="61"/>
      <c r="D1" s="61"/>
      <c r="E1" s="61"/>
      <c r="F1" s="61"/>
      <c r="G1" s="61"/>
      <c r="H1" s="61" t="s">
        <v>0</v>
      </c>
      <c r="I1" s="61"/>
      <c r="J1" s="2"/>
    </row>
    <row r="2" spans="1:67" s="4" customFormat="1" ht="27">
      <c r="A2" s="62" t="s">
        <v>159</v>
      </c>
      <c r="B2" s="63"/>
      <c r="C2" s="63"/>
      <c r="D2" s="63"/>
      <c r="E2" s="63"/>
      <c r="F2" s="63"/>
      <c r="G2" s="63"/>
      <c r="H2" s="63"/>
      <c r="I2" s="18" t="s">
        <v>1</v>
      </c>
      <c r="J2" s="19">
        <v>2020</v>
      </c>
      <c r="BM2" s="4" t="s">
        <v>2</v>
      </c>
      <c r="BN2" s="5" t="s">
        <v>3</v>
      </c>
      <c r="BO2" s="6"/>
    </row>
    <row r="3" spans="1:67" s="7" customFormat="1" ht="31.5">
      <c r="A3" s="20" t="s">
        <v>4</v>
      </c>
      <c r="B3" s="21" t="s">
        <v>5</v>
      </c>
      <c r="C3" s="21" t="s">
        <v>71</v>
      </c>
      <c r="D3" s="21" t="s">
        <v>6</v>
      </c>
      <c r="E3" s="21" t="s">
        <v>70</v>
      </c>
      <c r="F3" s="21" t="s">
        <v>7</v>
      </c>
      <c r="G3" s="21" t="s">
        <v>8</v>
      </c>
      <c r="H3" s="21" t="s">
        <v>9</v>
      </c>
      <c r="I3" s="21" t="s">
        <v>10</v>
      </c>
      <c r="J3" s="22" t="s">
        <v>11</v>
      </c>
      <c r="BM3" s="4" t="s">
        <v>12</v>
      </c>
      <c r="BN3" s="5" t="s">
        <v>13</v>
      </c>
      <c r="BO3" s="6"/>
    </row>
    <row r="4" spans="1:66" s="9" customFormat="1" ht="84.75" customHeight="1">
      <c r="A4" s="64" t="s">
        <v>72</v>
      </c>
      <c r="B4" s="23" t="s">
        <v>171</v>
      </c>
      <c r="C4" s="23" t="s">
        <v>169</v>
      </c>
      <c r="D4" s="25" t="s">
        <v>77</v>
      </c>
      <c r="E4" s="26">
        <v>0.3</v>
      </c>
      <c r="F4" s="15">
        <f>+'FORMULACIÓN PGDI - III.'!F26</f>
        <v>0.25</v>
      </c>
      <c r="G4" s="15">
        <f>+'FORMULACIÓN PGDI - III.'!G26</f>
        <v>0.28</v>
      </c>
      <c r="H4" s="15">
        <f>+'FORMULACIÓN PGDI - III.'!H26</f>
        <v>0.26</v>
      </c>
      <c r="I4" s="15">
        <f>+'FORMULACIÓN PGDI - III.'!I26</f>
        <v>0.21</v>
      </c>
      <c r="J4" s="24">
        <f aca="true" t="shared" si="0" ref="J4:J10">+SUM(F4:I4)</f>
        <v>1</v>
      </c>
      <c r="K4" s="8"/>
      <c r="BM4" s="4"/>
      <c r="BN4" s="5"/>
    </row>
    <row r="5" spans="1:66" s="9" customFormat="1" ht="56.25" customHeight="1">
      <c r="A5" s="64"/>
      <c r="B5" s="23" t="s">
        <v>167</v>
      </c>
      <c r="C5" s="23" t="s">
        <v>74</v>
      </c>
      <c r="D5" s="25" t="s">
        <v>77</v>
      </c>
      <c r="E5" s="26">
        <v>0.15</v>
      </c>
      <c r="F5" s="15">
        <f>+'FORMULACIÓN PGDI - III.'!F47</f>
        <v>0.22999999999999998</v>
      </c>
      <c r="G5" s="15">
        <f>+'FORMULACIÓN PGDI - III.'!G47</f>
        <v>0.18000000000000002</v>
      </c>
      <c r="H5" s="15">
        <f>+'FORMULACIÓN PGDI - III.'!H47</f>
        <v>0.42000000000000004</v>
      </c>
      <c r="I5" s="15">
        <f>+'FORMULACIÓN PGDI - III.'!I47</f>
        <v>0.17</v>
      </c>
      <c r="J5" s="24">
        <f t="shared" si="0"/>
        <v>1</v>
      </c>
      <c r="K5" s="8"/>
      <c r="BM5" s="4"/>
      <c r="BN5" s="5"/>
    </row>
    <row r="6" spans="1:66" s="9" customFormat="1" ht="42.75">
      <c r="A6" s="64"/>
      <c r="B6" s="23" t="s">
        <v>73</v>
      </c>
      <c r="C6" s="23" t="s">
        <v>75</v>
      </c>
      <c r="D6" s="25" t="s">
        <v>77</v>
      </c>
      <c r="E6" s="26">
        <v>0.05</v>
      </c>
      <c r="F6" s="15">
        <f>+'FORMULACIÓN PGDI - III.'!F61</f>
        <v>0.15000000000000002</v>
      </c>
      <c r="G6" s="15">
        <f>+'FORMULACIÓN PGDI - III.'!G61</f>
        <v>0.29000000000000004</v>
      </c>
      <c r="H6" s="15">
        <f>+'FORMULACIÓN PGDI - III.'!H61</f>
        <v>0.27</v>
      </c>
      <c r="I6" s="15">
        <f>+'FORMULACIÓN PGDI - III.'!I61</f>
        <v>0.29</v>
      </c>
      <c r="J6" s="24">
        <f t="shared" si="0"/>
        <v>1</v>
      </c>
      <c r="K6" s="8"/>
      <c r="BM6" s="4"/>
      <c r="BN6" s="5"/>
    </row>
    <row r="7" spans="1:66" s="9" customFormat="1" ht="57">
      <c r="A7" s="64"/>
      <c r="B7" s="23" t="s">
        <v>166</v>
      </c>
      <c r="C7" s="23" t="s">
        <v>76</v>
      </c>
      <c r="D7" s="25" t="s">
        <v>77</v>
      </c>
      <c r="E7" s="26">
        <v>0.15</v>
      </c>
      <c r="F7" s="15">
        <f>+'FORMULACIÓN PGDI - III.'!F67</f>
        <v>0.2</v>
      </c>
      <c r="G7" s="15">
        <f>+'FORMULACIÓN PGDI - III.'!G67</f>
        <v>0.30000000000000004</v>
      </c>
      <c r="H7" s="15">
        <f>+'FORMULACIÓN PGDI - III.'!H67</f>
        <v>0.30000000000000004</v>
      </c>
      <c r="I7" s="15">
        <f>+'FORMULACIÓN PGDI - III.'!I67</f>
        <v>0.2</v>
      </c>
      <c r="J7" s="24">
        <f t="shared" si="0"/>
        <v>1</v>
      </c>
      <c r="K7" s="8"/>
      <c r="BM7" s="4"/>
      <c r="BN7" s="5"/>
    </row>
    <row r="8" spans="1:66" s="9" customFormat="1" ht="36.75" customHeight="1">
      <c r="A8" s="64"/>
      <c r="B8" s="23" t="s">
        <v>109</v>
      </c>
      <c r="C8" s="23" t="s">
        <v>126</v>
      </c>
      <c r="D8" s="25" t="s">
        <v>165</v>
      </c>
      <c r="E8" s="26">
        <v>0.2</v>
      </c>
      <c r="F8" s="15">
        <f>+'FORMULACIÓN PGDI - III.'!F72</f>
        <v>0.25</v>
      </c>
      <c r="G8" s="15">
        <f>+'FORMULACIÓN PGDI - III.'!G72</f>
        <v>0.25</v>
      </c>
      <c r="H8" s="15">
        <f>+'FORMULACIÓN PGDI - III.'!H72</f>
        <v>0.25</v>
      </c>
      <c r="I8" s="15">
        <f>+'FORMULACIÓN PGDI - III.'!I72</f>
        <v>0.25</v>
      </c>
      <c r="J8" s="24">
        <f t="shared" si="0"/>
        <v>1</v>
      </c>
      <c r="K8" s="8"/>
      <c r="BM8" s="4"/>
      <c r="BN8" s="5"/>
    </row>
    <row r="9" spans="1:66" s="9" customFormat="1" ht="54.75" customHeight="1">
      <c r="A9" s="64"/>
      <c r="B9" s="23" t="s">
        <v>167</v>
      </c>
      <c r="C9" s="23" t="s">
        <v>74</v>
      </c>
      <c r="D9" s="25" t="s">
        <v>165</v>
      </c>
      <c r="E9" s="26">
        <v>0.08</v>
      </c>
      <c r="F9" s="15">
        <f>+'FORMULACIÓN PGDI - III.'!F93</f>
        <v>0.19</v>
      </c>
      <c r="G9" s="15">
        <f>+'FORMULACIÓN PGDI - III.'!G93</f>
        <v>0.11</v>
      </c>
      <c r="H9" s="15">
        <f>+'FORMULACIÓN PGDI - III.'!H93</f>
        <v>0.41000000000000003</v>
      </c>
      <c r="I9" s="15">
        <f>+'FORMULACIÓN PGDI - III.'!I93</f>
        <v>0.29</v>
      </c>
      <c r="J9" s="24">
        <f t="shared" si="0"/>
        <v>1</v>
      </c>
      <c r="K9" s="8"/>
      <c r="BM9" s="4"/>
      <c r="BN9" s="5"/>
    </row>
    <row r="10" spans="1:66" s="9" customFormat="1" ht="57">
      <c r="A10" s="64"/>
      <c r="B10" s="23" t="s">
        <v>166</v>
      </c>
      <c r="C10" s="23" t="s">
        <v>76</v>
      </c>
      <c r="D10" s="25" t="s">
        <v>165</v>
      </c>
      <c r="E10" s="26">
        <v>0.07</v>
      </c>
      <c r="F10" s="24">
        <f>+'FORMULACIÓN PGDI - III.'!F99</f>
        <v>0.25</v>
      </c>
      <c r="G10" s="24">
        <f>+'FORMULACIÓN PGDI - III.'!G99</f>
        <v>0.25</v>
      </c>
      <c r="H10" s="24">
        <f>+'FORMULACIÓN PGDI - III.'!H99</f>
        <v>0.25</v>
      </c>
      <c r="I10" s="24">
        <f>+'FORMULACIÓN PGDI - III.'!I99</f>
        <v>0.25</v>
      </c>
      <c r="J10" s="24">
        <f t="shared" si="0"/>
        <v>1</v>
      </c>
      <c r="K10" s="8"/>
      <c r="BM10" s="4"/>
      <c r="BN10" s="5"/>
    </row>
    <row r="11" ht="14.25">
      <c r="E11" s="14"/>
    </row>
    <row r="12" ht="21.75" customHeight="1"/>
  </sheetData>
  <sheetProtection/>
  <mergeCells count="4">
    <mergeCell ref="B1:G1"/>
    <mergeCell ref="H1:I1"/>
    <mergeCell ref="A2:H2"/>
    <mergeCell ref="A4:A10"/>
  </mergeCells>
  <printOptions/>
  <pageMargins left="0.7086614173228347" right="0.7086614173228347" top="0.7480314960629921" bottom="0.7480314960629921" header="0.31496062992125984" footer="0.31496062992125984"/>
  <pageSetup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="85" zoomScaleNormal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:B6"/>
    </sheetView>
  </sheetViews>
  <sheetFormatPr defaultColWidth="11.421875" defaultRowHeight="15"/>
  <cols>
    <col min="1" max="1" width="17.57421875" style="0" customWidth="1"/>
    <col min="2" max="2" width="28.57421875" style="0" customWidth="1"/>
    <col min="3" max="3" width="15.8515625" style="0" customWidth="1"/>
    <col min="4" max="4" width="39.7109375" style="0" customWidth="1"/>
    <col min="5" max="5" width="34.7109375" style="0" customWidth="1"/>
    <col min="6" max="8" width="17.57421875" style="0" customWidth="1"/>
    <col min="9" max="9" width="23.7109375" style="0" customWidth="1"/>
    <col min="11" max="11" width="31.140625" style="0" customWidth="1"/>
    <col min="255" max="255" width="22.421875" style="0" customWidth="1"/>
    <col min="256" max="16384" width="29.28125" style="0" customWidth="1"/>
  </cols>
  <sheetData>
    <row r="1" spans="1:9" ht="79.5" customHeight="1">
      <c r="A1" s="12"/>
      <c r="B1" s="74" t="s">
        <v>100</v>
      </c>
      <c r="C1" s="74"/>
      <c r="D1" s="74"/>
      <c r="E1" s="74"/>
      <c r="F1" s="74"/>
      <c r="G1" s="82" t="s">
        <v>14</v>
      </c>
      <c r="H1" s="82"/>
      <c r="I1" s="13"/>
    </row>
    <row r="2" spans="1:9" ht="9.75" customHeight="1">
      <c r="A2" s="85"/>
      <c r="B2" s="86"/>
      <c r="C2" s="86"/>
      <c r="D2" s="86"/>
      <c r="E2" s="86"/>
      <c r="F2" s="86"/>
      <c r="G2" s="86"/>
      <c r="H2" s="86"/>
      <c r="I2" s="87"/>
    </row>
    <row r="3" spans="1:9" ht="50.25" customHeight="1">
      <c r="A3" s="27" t="s">
        <v>15</v>
      </c>
      <c r="B3" s="28" t="s">
        <v>16</v>
      </c>
      <c r="C3" s="29" t="s">
        <v>54</v>
      </c>
      <c r="D3" s="28" t="s">
        <v>17</v>
      </c>
      <c r="E3" s="30" t="s">
        <v>18</v>
      </c>
      <c r="F3" s="21" t="s">
        <v>55</v>
      </c>
      <c r="G3" s="21" t="s">
        <v>56</v>
      </c>
      <c r="H3" s="21" t="s">
        <v>57</v>
      </c>
      <c r="I3" s="22" t="s">
        <v>58</v>
      </c>
    </row>
    <row r="4" spans="1:9" ht="58.5" customHeight="1">
      <c r="A4" s="97" t="s">
        <v>170</v>
      </c>
      <c r="B4" s="88" t="s">
        <v>62</v>
      </c>
      <c r="C4" s="83">
        <v>0.2</v>
      </c>
      <c r="D4" s="31" t="s">
        <v>80</v>
      </c>
      <c r="E4" s="32" t="s">
        <v>164</v>
      </c>
      <c r="F4" s="33">
        <v>0.01</v>
      </c>
      <c r="G4" s="33">
        <v>0.01</v>
      </c>
      <c r="H4" s="33">
        <v>0.01</v>
      </c>
      <c r="I4" s="33">
        <v>0.01</v>
      </c>
    </row>
    <row r="5" spans="1:9" ht="42.75" customHeight="1">
      <c r="A5" s="98"/>
      <c r="B5" s="89"/>
      <c r="C5" s="91"/>
      <c r="D5" s="31" t="s">
        <v>81</v>
      </c>
      <c r="E5" s="32" t="s">
        <v>127</v>
      </c>
      <c r="F5" s="33">
        <v>0.01</v>
      </c>
      <c r="G5" s="33">
        <v>0.01</v>
      </c>
      <c r="H5" s="33">
        <v>0.01</v>
      </c>
      <c r="I5" s="33">
        <v>0.01</v>
      </c>
    </row>
    <row r="6" spans="1:10" ht="57" customHeight="1">
      <c r="A6" s="98"/>
      <c r="B6" s="90"/>
      <c r="C6" s="84"/>
      <c r="D6" s="31" t="s">
        <v>61</v>
      </c>
      <c r="E6" s="32" t="s">
        <v>128</v>
      </c>
      <c r="F6" s="33">
        <v>0.03</v>
      </c>
      <c r="G6" s="33">
        <v>0.03</v>
      </c>
      <c r="H6" s="33">
        <v>0.03</v>
      </c>
      <c r="I6" s="33">
        <v>0.03</v>
      </c>
      <c r="J6" s="16"/>
    </row>
    <row r="7" spans="1:9" ht="15.75">
      <c r="A7" s="98"/>
      <c r="B7" s="28" t="s">
        <v>19</v>
      </c>
      <c r="C7" s="28"/>
      <c r="D7" s="34"/>
      <c r="E7" s="34"/>
      <c r="F7" s="35">
        <f>+SUM(F4:F6)</f>
        <v>0.05</v>
      </c>
      <c r="G7" s="35">
        <f>+SUM(G4:G6)</f>
        <v>0.05</v>
      </c>
      <c r="H7" s="35">
        <f>+SUM(H4:H6)</f>
        <v>0.05</v>
      </c>
      <c r="I7" s="35">
        <f>+SUM(I4:I6)</f>
        <v>0.05</v>
      </c>
    </row>
    <row r="8" spans="1:9" ht="76.5" customHeight="1">
      <c r="A8" s="98"/>
      <c r="B8" s="88" t="s">
        <v>63</v>
      </c>
      <c r="C8" s="83">
        <v>0.1</v>
      </c>
      <c r="D8" s="31" t="s">
        <v>82</v>
      </c>
      <c r="E8" s="32" t="s">
        <v>162</v>
      </c>
      <c r="F8" s="33">
        <v>0.01</v>
      </c>
      <c r="G8" s="33">
        <v>0.01</v>
      </c>
      <c r="H8" s="33">
        <v>0.01</v>
      </c>
      <c r="I8" s="33">
        <v>0.02</v>
      </c>
    </row>
    <row r="9" spans="1:9" ht="58.5" customHeight="1">
      <c r="A9" s="98"/>
      <c r="B9" s="90"/>
      <c r="C9" s="84"/>
      <c r="D9" s="31" t="s">
        <v>64</v>
      </c>
      <c r="E9" s="32" t="s">
        <v>163</v>
      </c>
      <c r="F9" s="33">
        <v>0.01</v>
      </c>
      <c r="G9" s="33">
        <v>0.01</v>
      </c>
      <c r="H9" s="33">
        <v>0.01</v>
      </c>
      <c r="I9" s="33">
        <v>0.02</v>
      </c>
    </row>
    <row r="10" spans="1:9" ht="15.75">
      <c r="A10" s="98"/>
      <c r="B10" s="28" t="s">
        <v>22</v>
      </c>
      <c r="C10" s="28"/>
      <c r="D10" s="34"/>
      <c r="E10" s="34"/>
      <c r="F10" s="35">
        <f>SUM(F8:F9)</f>
        <v>0.02</v>
      </c>
      <c r="G10" s="35">
        <f>SUM(G8:G9)</f>
        <v>0.02</v>
      </c>
      <c r="H10" s="35">
        <f>SUM(H8:H9)</f>
        <v>0.02</v>
      </c>
      <c r="I10" s="35">
        <f>SUM(I8:I9)</f>
        <v>0.04</v>
      </c>
    </row>
    <row r="11" spans="1:9" ht="42.75" customHeight="1">
      <c r="A11" s="98"/>
      <c r="B11" s="88" t="s">
        <v>144</v>
      </c>
      <c r="C11" s="75">
        <v>0.22</v>
      </c>
      <c r="D11" s="36" t="s">
        <v>83</v>
      </c>
      <c r="E11" s="32" t="s">
        <v>137</v>
      </c>
      <c r="F11" s="33">
        <v>0.02</v>
      </c>
      <c r="G11" s="33">
        <v>0.04</v>
      </c>
      <c r="H11" s="33">
        <v>0.02</v>
      </c>
      <c r="I11" s="33">
        <v>0.02</v>
      </c>
    </row>
    <row r="12" spans="1:9" ht="45" customHeight="1">
      <c r="A12" s="98"/>
      <c r="B12" s="89"/>
      <c r="C12" s="76"/>
      <c r="D12" s="36" t="s">
        <v>65</v>
      </c>
      <c r="E12" s="32" t="s">
        <v>138</v>
      </c>
      <c r="F12" s="33"/>
      <c r="G12" s="33">
        <v>0.02</v>
      </c>
      <c r="H12" s="33">
        <v>0.02</v>
      </c>
      <c r="I12" s="33"/>
    </row>
    <row r="13" spans="1:9" ht="32.25" customHeight="1">
      <c r="A13" s="98"/>
      <c r="B13" s="90"/>
      <c r="C13" s="77"/>
      <c r="D13" s="36" t="s">
        <v>66</v>
      </c>
      <c r="E13" s="32" t="s">
        <v>67</v>
      </c>
      <c r="F13" s="33">
        <v>0.02</v>
      </c>
      <c r="G13" s="33">
        <v>0.02</v>
      </c>
      <c r="H13" s="33">
        <v>0.02</v>
      </c>
      <c r="I13" s="33">
        <v>0.02</v>
      </c>
    </row>
    <row r="14" spans="1:9" ht="15.75">
      <c r="A14" s="98"/>
      <c r="B14" s="28" t="s">
        <v>22</v>
      </c>
      <c r="C14" s="28"/>
      <c r="D14" s="34"/>
      <c r="E14" s="34"/>
      <c r="F14" s="35">
        <f>SUM(F11:F13)</f>
        <v>0.04</v>
      </c>
      <c r="G14" s="35">
        <f>SUM(G11:G13)</f>
        <v>0.08</v>
      </c>
      <c r="H14" s="35">
        <f>SUM(H11:H13)</f>
        <v>0.06</v>
      </c>
      <c r="I14" s="35">
        <f>SUM(I11:I13)</f>
        <v>0.04</v>
      </c>
    </row>
    <row r="15" spans="1:9" ht="133.5" customHeight="1">
      <c r="A15" s="98"/>
      <c r="B15" s="37" t="s">
        <v>84</v>
      </c>
      <c r="C15" s="38">
        <v>0.08</v>
      </c>
      <c r="D15" s="36" t="s">
        <v>157</v>
      </c>
      <c r="E15" s="32" t="s">
        <v>158</v>
      </c>
      <c r="F15" s="33">
        <v>0.02</v>
      </c>
      <c r="G15" s="33">
        <v>0.02</v>
      </c>
      <c r="H15" s="33">
        <v>0.02</v>
      </c>
      <c r="I15" s="33">
        <v>0.02</v>
      </c>
    </row>
    <row r="16" spans="1:9" ht="15.75">
      <c r="A16" s="98"/>
      <c r="B16" s="28" t="s">
        <v>19</v>
      </c>
      <c r="C16" s="28"/>
      <c r="D16" s="28"/>
      <c r="E16" s="28"/>
      <c r="F16" s="35">
        <f>+SUM(F15:F15)</f>
        <v>0.02</v>
      </c>
      <c r="G16" s="35">
        <f>+SUM(G15:G15)</f>
        <v>0.02</v>
      </c>
      <c r="H16" s="35">
        <f>+SUM(H15:H15)</f>
        <v>0.02</v>
      </c>
      <c r="I16" s="35">
        <f>+SUM(I15:I15)</f>
        <v>0.02</v>
      </c>
    </row>
    <row r="17" spans="1:9" ht="44.25" customHeight="1">
      <c r="A17" s="98"/>
      <c r="B17" s="79" t="s">
        <v>68</v>
      </c>
      <c r="C17" s="75">
        <v>0.2</v>
      </c>
      <c r="D17" s="39" t="s">
        <v>69</v>
      </c>
      <c r="E17" s="32" t="s">
        <v>151</v>
      </c>
      <c r="F17" s="33">
        <v>0.03</v>
      </c>
      <c r="G17" s="33">
        <v>0.01</v>
      </c>
      <c r="H17" s="33"/>
      <c r="I17" s="33"/>
    </row>
    <row r="18" spans="1:11" ht="44.25" customHeight="1">
      <c r="A18" s="98"/>
      <c r="B18" s="80"/>
      <c r="C18" s="76"/>
      <c r="D18" s="39" t="s">
        <v>85</v>
      </c>
      <c r="E18" s="32" t="s">
        <v>152</v>
      </c>
      <c r="F18" s="33">
        <v>0.01</v>
      </c>
      <c r="G18" s="33">
        <v>0.02</v>
      </c>
      <c r="H18" s="33">
        <v>0.03</v>
      </c>
      <c r="I18" s="33"/>
      <c r="K18" s="17"/>
    </row>
    <row r="19" spans="1:9" ht="44.25" customHeight="1">
      <c r="A19" s="98"/>
      <c r="B19" s="80"/>
      <c r="C19" s="76"/>
      <c r="D19" s="39" t="s">
        <v>153</v>
      </c>
      <c r="E19" s="32" t="s">
        <v>154</v>
      </c>
      <c r="F19" s="33"/>
      <c r="G19" s="33">
        <v>0.02</v>
      </c>
      <c r="H19" s="33"/>
      <c r="I19" s="33"/>
    </row>
    <row r="20" spans="1:9" ht="234" customHeight="1">
      <c r="A20" s="98"/>
      <c r="B20" s="81"/>
      <c r="C20" s="76"/>
      <c r="D20" s="40" t="s">
        <v>155</v>
      </c>
      <c r="E20" s="32" t="s">
        <v>156</v>
      </c>
      <c r="F20" s="33">
        <v>0.02</v>
      </c>
      <c r="G20" s="33">
        <v>0.02</v>
      </c>
      <c r="H20" s="33">
        <v>0.02</v>
      </c>
      <c r="I20" s="33">
        <v>0.02</v>
      </c>
    </row>
    <row r="21" spans="1:9" ht="15.75">
      <c r="A21" s="98"/>
      <c r="B21" s="28" t="s">
        <v>22</v>
      </c>
      <c r="C21" s="28"/>
      <c r="D21" s="34"/>
      <c r="E21" s="34"/>
      <c r="F21" s="35">
        <f>SUM(F17:F20)</f>
        <v>0.06</v>
      </c>
      <c r="G21" s="35">
        <f>SUM(G17:G20)</f>
        <v>0.07</v>
      </c>
      <c r="H21" s="35">
        <f>SUM(H17:H20)</f>
        <v>0.05</v>
      </c>
      <c r="I21" s="35">
        <f>SUM(I17:I20)</f>
        <v>0.02</v>
      </c>
    </row>
    <row r="22" spans="1:9" ht="32.25" customHeight="1">
      <c r="A22" s="98"/>
      <c r="B22" s="79" t="s">
        <v>146</v>
      </c>
      <c r="C22" s="75">
        <v>0.2</v>
      </c>
      <c r="D22" s="41" t="s">
        <v>145</v>
      </c>
      <c r="E22" s="32" t="s">
        <v>147</v>
      </c>
      <c r="F22" s="33">
        <v>0.03</v>
      </c>
      <c r="G22" s="33">
        <v>0.02</v>
      </c>
      <c r="H22" s="33">
        <v>0.02</v>
      </c>
      <c r="I22" s="33"/>
    </row>
    <row r="23" spans="1:9" ht="63.75" customHeight="1">
      <c r="A23" s="98"/>
      <c r="B23" s="80"/>
      <c r="C23" s="76"/>
      <c r="D23" s="41" t="s">
        <v>148</v>
      </c>
      <c r="E23" s="32" t="s">
        <v>172</v>
      </c>
      <c r="F23" s="33">
        <v>0.02</v>
      </c>
      <c r="G23" s="33">
        <v>0.01</v>
      </c>
      <c r="H23" s="33">
        <v>0.02</v>
      </c>
      <c r="I23" s="33">
        <v>0.02</v>
      </c>
    </row>
    <row r="24" spans="1:9" ht="28.5" customHeight="1">
      <c r="A24" s="98"/>
      <c r="B24" s="81"/>
      <c r="C24" s="77"/>
      <c r="D24" s="41" t="s">
        <v>149</v>
      </c>
      <c r="E24" s="32" t="s">
        <v>150</v>
      </c>
      <c r="F24" s="33">
        <v>0.01</v>
      </c>
      <c r="G24" s="33">
        <v>0.01</v>
      </c>
      <c r="H24" s="33">
        <v>0.02</v>
      </c>
      <c r="I24" s="33">
        <v>0.02</v>
      </c>
    </row>
    <row r="25" spans="1:9" ht="21" customHeight="1">
      <c r="A25" s="98"/>
      <c r="B25" s="28" t="s">
        <v>22</v>
      </c>
      <c r="C25" s="42"/>
      <c r="D25" s="41"/>
      <c r="E25" s="39"/>
      <c r="F25" s="35">
        <f>SUM(F22:F24)</f>
        <v>0.060000000000000005</v>
      </c>
      <c r="G25" s="35">
        <f>SUM(G22:G24)</f>
        <v>0.04</v>
      </c>
      <c r="H25" s="35">
        <f>SUM(H22:H24)</f>
        <v>0.06</v>
      </c>
      <c r="I25" s="35">
        <f>SUM(I22:I24)</f>
        <v>0.04</v>
      </c>
    </row>
    <row r="26" spans="1:9" ht="21" customHeight="1">
      <c r="A26" s="99"/>
      <c r="B26" s="43" t="s">
        <v>53</v>
      </c>
      <c r="C26" s="44">
        <f>+C4+C8+C11+C15+C17+C22</f>
        <v>1</v>
      </c>
      <c r="D26" s="45"/>
      <c r="E26" s="46"/>
      <c r="F26" s="44">
        <f>+F7+F10+F14+F16+F21+F25</f>
        <v>0.25</v>
      </c>
      <c r="G26" s="44">
        <f>+G7+G10+G14+G16+G21+G25</f>
        <v>0.28</v>
      </c>
      <c r="H26" s="44">
        <f>+H7+H10+H14+H16+H21+H25</f>
        <v>0.26</v>
      </c>
      <c r="I26" s="44">
        <f>+I7+I10+I14+I16+I21+I25</f>
        <v>0.21</v>
      </c>
    </row>
    <row r="27" spans="1:9" ht="39" customHeight="1">
      <c r="A27" s="65" t="s">
        <v>118</v>
      </c>
      <c r="B27" s="47" t="s">
        <v>23</v>
      </c>
      <c r="C27" s="34">
        <v>20</v>
      </c>
      <c r="D27" s="47" t="s">
        <v>24</v>
      </c>
      <c r="E27" s="32" t="s">
        <v>142</v>
      </c>
      <c r="F27" s="33">
        <v>0.04</v>
      </c>
      <c r="G27" s="33">
        <v>0.06</v>
      </c>
      <c r="H27" s="33">
        <v>0.04</v>
      </c>
      <c r="I27" s="33">
        <v>0.06</v>
      </c>
    </row>
    <row r="28" spans="1:9" ht="21" customHeight="1">
      <c r="A28" s="66"/>
      <c r="B28" s="28" t="s">
        <v>19</v>
      </c>
      <c r="C28" s="28"/>
      <c r="D28" s="28"/>
      <c r="E28" s="28"/>
      <c r="F28" s="35">
        <f>+SUM(F27:F27)</f>
        <v>0.04</v>
      </c>
      <c r="G28" s="35">
        <f>+SUM(G27:G27)</f>
        <v>0.06</v>
      </c>
      <c r="H28" s="35">
        <f>+SUM(H27:H27)</f>
        <v>0.04</v>
      </c>
      <c r="I28" s="35">
        <f>+SUM(I27:I27)</f>
        <v>0.06</v>
      </c>
    </row>
    <row r="29" spans="1:9" ht="46.5" customHeight="1">
      <c r="A29" s="66"/>
      <c r="B29" s="47" t="s">
        <v>86</v>
      </c>
      <c r="C29" s="34">
        <v>5</v>
      </c>
      <c r="D29" s="47" t="s">
        <v>25</v>
      </c>
      <c r="E29" s="32" t="s">
        <v>143</v>
      </c>
      <c r="F29" s="33">
        <v>0.01</v>
      </c>
      <c r="G29" s="33">
        <v>0.01</v>
      </c>
      <c r="H29" s="33">
        <v>0.01</v>
      </c>
      <c r="I29" s="33">
        <v>0.02</v>
      </c>
    </row>
    <row r="30" spans="1:9" ht="21" customHeight="1">
      <c r="A30" s="66"/>
      <c r="B30" s="28" t="s">
        <v>22</v>
      </c>
      <c r="C30" s="28"/>
      <c r="D30" s="28"/>
      <c r="E30" s="28"/>
      <c r="F30" s="35">
        <f>SUM(F29)</f>
        <v>0.01</v>
      </c>
      <c r="G30" s="35">
        <f>SUM(G29)</f>
        <v>0.01</v>
      </c>
      <c r="H30" s="35">
        <f>SUM(H29)</f>
        <v>0.01</v>
      </c>
      <c r="I30" s="35">
        <f>SUM(I29)</f>
        <v>0.02</v>
      </c>
    </row>
    <row r="31" spans="1:9" ht="29.25" customHeight="1">
      <c r="A31" s="66"/>
      <c r="B31" s="67" t="s">
        <v>27</v>
      </c>
      <c r="C31" s="78">
        <v>20</v>
      </c>
      <c r="D31" s="11" t="s">
        <v>106</v>
      </c>
      <c r="E31" s="32" t="s">
        <v>129</v>
      </c>
      <c r="F31" s="33">
        <v>0.04</v>
      </c>
      <c r="G31" s="33"/>
      <c r="H31" s="33"/>
      <c r="I31" s="33"/>
    </row>
    <row r="32" spans="1:9" ht="28.5" customHeight="1">
      <c r="A32" s="66"/>
      <c r="B32" s="67"/>
      <c r="C32" s="68"/>
      <c r="D32" s="11" t="s">
        <v>107</v>
      </c>
      <c r="E32" s="32" t="s">
        <v>104</v>
      </c>
      <c r="F32" s="33">
        <v>0.02</v>
      </c>
      <c r="G32" s="33">
        <v>0.02</v>
      </c>
      <c r="H32" s="33">
        <v>0.02</v>
      </c>
      <c r="I32" s="33">
        <v>0.02</v>
      </c>
    </row>
    <row r="33" spans="1:9" ht="29.25" customHeight="1">
      <c r="A33" s="66"/>
      <c r="B33" s="67"/>
      <c r="C33" s="68"/>
      <c r="D33" s="11" t="s">
        <v>105</v>
      </c>
      <c r="E33" s="32" t="s">
        <v>130</v>
      </c>
      <c r="F33" s="33">
        <v>0.06</v>
      </c>
      <c r="G33" s="33"/>
      <c r="H33" s="33">
        <v>0.02</v>
      </c>
      <c r="I33" s="33"/>
    </row>
    <row r="34" spans="1:9" ht="21" customHeight="1">
      <c r="A34" s="66"/>
      <c r="B34" s="28" t="s">
        <v>19</v>
      </c>
      <c r="C34" s="28"/>
      <c r="D34" s="28"/>
      <c r="E34" s="28"/>
      <c r="F34" s="35">
        <f>SUM(F31:F33)</f>
        <v>0.12</v>
      </c>
      <c r="G34" s="35">
        <f>SUM(G31:G33)</f>
        <v>0.02</v>
      </c>
      <c r="H34" s="35">
        <f>SUM(H31:H33)</f>
        <v>0.04</v>
      </c>
      <c r="I34" s="35">
        <f>SUM(I31:I33)</f>
        <v>0.02</v>
      </c>
    </row>
    <row r="35" spans="1:9" ht="26.25" customHeight="1">
      <c r="A35" s="66"/>
      <c r="B35" s="67" t="s">
        <v>28</v>
      </c>
      <c r="C35" s="78">
        <v>15</v>
      </c>
      <c r="D35" s="11" t="s">
        <v>29</v>
      </c>
      <c r="E35" s="32" t="s">
        <v>31</v>
      </c>
      <c r="F35" s="35"/>
      <c r="G35" s="35"/>
      <c r="H35" s="33">
        <v>0.05</v>
      </c>
      <c r="I35" s="35"/>
    </row>
    <row r="36" spans="1:9" ht="37.5" customHeight="1">
      <c r="A36" s="66"/>
      <c r="B36" s="67"/>
      <c r="C36" s="68"/>
      <c r="D36" s="11" t="s">
        <v>87</v>
      </c>
      <c r="E36" s="32" t="s">
        <v>131</v>
      </c>
      <c r="F36" s="35"/>
      <c r="G36" s="35"/>
      <c r="H36" s="33">
        <v>0.05</v>
      </c>
      <c r="I36" s="35"/>
    </row>
    <row r="37" spans="1:9" ht="32.25" customHeight="1">
      <c r="A37" s="66"/>
      <c r="B37" s="67"/>
      <c r="C37" s="68"/>
      <c r="D37" s="11" t="s">
        <v>30</v>
      </c>
      <c r="E37" s="32" t="s">
        <v>132</v>
      </c>
      <c r="F37" s="35"/>
      <c r="G37" s="35"/>
      <c r="H37" s="33">
        <v>0.05</v>
      </c>
      <c r="I37" s="35"/>
    </row>
    <row r="38" spans="1:9" ht="21" customHeight="1">
      <c r="A38" s="66"/>
      <c r="B38" s="28" t="s">
        <v>22</v>
      </c>
      <c r="C38" s="28"/>
      <c r="D38" s="28"/>
      <c r="E38" s="28"/>
      <c r="F38" s="35">
        <f>SUM(F35:F37)</f>
        <v>0</v>
      </c>
      <c r="G38" s="35">
        <f>SUM(G35:G37)</f>
        <v>0</v>
      </c>
      <c r="H38" s="35">
        <f>SUM(H35:H37)</f>
        <v>0.15000000000000002</v>
      </c>
      <c r="I38" s="35">
        <f>SUM(I35:I37)</f>
        <v>0</v>
      </c>
    </row>
    <row r="39" spans="1:9" ht="48.75" customHeight="1">
      <c r="A39" s="66"/>
      <c r="B39" s="47" t="s">
        <v>34</v>
      </c>
      <c r="C39" s="34">
        <v>10</v>
      </c>
      <c r="D39" s="47" t="s">
        <v>35</v>
      </c>
      <c r="E39" s="32" t="s">
        <v>133</v>
      </c>
      <c r="F39" s="35"/>
      <c r="G39" s="35"/>
      <c r="H39" s="33">
        <v>0.1</v>
      </c>
      <c r="I39" s="35"/>
    </row>
    <row r="40" spans="1:9" ht="21" customHeight="1">
      <c r="A40" s="66"/>
      <c r="B40" s="28" t="s">
        <v>22</v>
      </c>
      <c r="C40" s="28"/>
      <c r="D40" s="28"/>
      <c r="E40" s="47"/>
      <c r="F40" s="35">
        <f>SUM(F39)</f>
        <v>0</v>
      </c>
      <c r="G40" s="35">
        <f>SUM(G39)</f>
        <v>0</v>
      </c>
      <c r="H40" s="35">
        <f>SUM(H39)</f>
        <v>0.1</v>
      </c>
      <c r="I40" s="35">
        <f>SUM(I39)</f>
        <v>0</v>
      </c>
    </row>
    <row r="41" spans="1:9" ht="48" customHeight="1">
      <c r="A41" s="66"/>
      <c r="B41" s="67" t="s">
        <v>89</v>
      </c>
      <c r="C41" s="78">
        <v>10</v>
      </c>
      <c r="D41" s="47" t="s">
        <v>36</v>
      </c>
      <c r="E41" s="32" t="s">
        <v>134</v>
      </c>
      <c r="F41" s="33"/>
      <c r="G41" s="33">
        <v>0.03</v>
      </c>
      <c r="H41" s="33"/>
      <c r="I41" s="33">
        <v>0.02</v>
      </c>
    </row>
    <row r="42" spans="1:9" ht="48" customHeight="1">
      <c r="A42" s="66"/>
      <c r="B42" s="67"/>
      <c r="C42" s="78"/>
      <c r="D42" s="47" t="s">
        <v>37</v>
      </c>
      <c r="E42" s="32" t="s">
        <v>135</v>
      </c>
      <c r="F42" s="33"/>
      <c r="G42" s="33">
        <v>0.02</v>
      </c>
      <c r="H42" s="33"/>
      <c r="I42" s="33">
        <v>0.03</v>
      </c>
    </row>
    <row r="43" spans="1:9" ht="21" customHeight="1">
      <c r="A43" s="66"/>
      <c r="B43" s="28" t="s">
        <v>19</v>
      </c>
      <c r="C43" s="28"/>
      <c r="D43" s="28"/>
      <c r="E43" s="47"/>
      <c r="F43" s="35">
        <f>+SUM(F41:F42)</f>
        <v>0</v>
      </c>
      <c r="G43" s="35">
        <f>+SUM(G41:G42)</f>
        <v>0.05</v>
      </c>
      <c r="H43" s="35">
        <f>+SUM(H41:H42)</f>
        <v>0</v>
      </c>
      <c r="I43" s="35">
        <f>+SUM(I41:I42)</f>
        <v>0.05</v>
      </c>
    </row>
    <row r="44" spans="1:9" ht="60.75" customHeight="1">
      <c r="A44" s="66"/>
      <c r="B44" s="67" t="s">
        <v>39</v>
      </c>
      <c r="C44" s="78">
        <v>20</v>
      </c>
      <c r="D44" s="47" t="s">
        <v>136</v>
      </c>
      <c r="E44" s="32" t="s">
        <v>160</v>
      </c>
      <c r="F44" s="33">
        <v>0.06</v>
      </c>
      <c r="G44" s="33">
        <v>0.04</v>
      </c>
      <c r="H44" s="33">
        <v>0.04</v>
      </c>
      <c r="I44" s="33">
        <v>0.02</v>
      </c>
    </row>
    <row r="45" spans="1:9" ht="43.5" customHeight="1">
      <c r="A45" s="66"/>
      <c r="B45" s="67"/>
      <c r="C45" s="68"/>
      <c r="D45" s="47" t="s">
        <v>41</v>
      </c>
      <c r="E45" s="32" t="s">
        <v>161</v>
      </c>
      <c r="F45" s="33"/>
      <c r="G45" s="33"/>
      <c r="H45" s="33">
        <v>0.04</v>
      </c>
      <c r="I45" s="33"/>
    </row>
    <row r="46" spans="1:9" ht="21" customHeight="1">
      <c r="A46" s="66"/>
      <c r="B46" s="28" t="s">
        <v>20</v>
      </c>
      <c r="C46" s="28"/>
      <c r="D46" s="28"/>
      <c r="E46" s="28"/>
      <c r="F46" s="35">
        <f>+SUM(F44:F45)</f>
        <v>0.06</v>
      </c>
      <c r="G46" s="35">
        <f>+SUM(G44:G45)</f>
        <v>0.04</v>
      </c>
      <c r="H46" s="35">
        <f>+SUM(H44:H45)</f>
        <v>0.08</v>
      </c>
      <c r="I46" s="35">
        <f>+SUM(I44:I45)</f>
        <v>0.02</v>
      </c>
    </row>
    <row r="47" spans="1:9" ht="21" customHeight="1">
      <c r="A47" s="66"/>
      <c r="B47" s="48" t="s">
        <v>21</v>
      </c>
      <c r="C47" s="49">
        <f>+C27+C29+C31+C35+C39+C41+C44</f>
        <v>100</v>
      </c>
      <c r="D47" s="43"/>
      <c r="E47" s="43"/>
      <c r="F47" s="50">
        <f>+F28+F30+F34+F38+F40+F43+F46</f>
        <v>0.22999999999999998</v>
      </c>
      <c r="G47" s="50">
        <f>+G28+G30+G34+G38+G40+G43+G46</f>
        <v>0.18000000000000002</v>
      </c>
      <c r="H47" s="50">
        <f>+H28+H30+H34+H38+H40+H43+H46</f>
        <v>0.42000000000000004</v>
      </c>
      <c r="I47" s="50">
        <f>+I28+I30+I34+I38+I40+I43+I46</f>
        <v>0.17</v>
      </c>
    </row>
    <row r="48" spans="1:9" ht="71.25" customHeight="1">
      <c r="A48" s="65" t="s">
        <v>78</v>
      </c>
      <c r="B48" s="69" t="s">
        <v>91</v>
      </c>
      <c r="C48" s="72">
        <v>50</v>
      </c>
      <c r="D48" s="47" t="s">
        <v>92</v>
      </c>
      <c r="E48" s="32" t="s">
        <v>103</v>
      </c>
      <c r="F48" s="33">
        <v>0.02</v>
      </c>
      <c r="G48" s="33">
        <v>0.02</v>
      </c>
      <c r="H48" s="33">
        <v>0.02</v>
      </c>
      <c r="I48" s="33">
        <v>0.02</v>
      </c>
    </row>
    <row r="49" spans="1:9" ht="35.25" customHeight="1">
      <c r="A49" s="65"/>
      <c r="B49" s="70"/>
      <c r="C49" s="72"/>
      <c r="D49" s="47" t="s">
        <v>93</v>
      </c>
      <c r="E49" s="32" t="s">
        <v>60</v>
      </c>
      <c r="F49" s="33"/>
      <c r="G49" s="33">
        <v>0.02</v>
      </c>
      <c r="H49" s="33">
        <v>0.02</v>
      </c>
      <c r="I49" s="33">
        <v>0.02</v>
      </c>
    </row>
    <row r="50" spans="1:9" ht="38.25">
      <c r="A50" s="65"/>
      <c r="B50" s="70"/>
      <c r="C50" s="72"/>
      <c r="D50" s="51" t="s">
        <v>94</v>
      </c>
      <c r="E50" s="32" t="s">
        <v>101</v>
      </c>
      <c r="F50" s="33"/>
      <c r="G50" s="33">
        <v>0.04</v>
      </c>
      <c r="H50" s="33"/>
      <c r="I50" s="33"/>
    </row>
    <row r="51" spans="1:9" ht="57" customHeight="1">
      <c r="A51" s="65"/>
      <c r="B51" s="70"/>
      <c r="C51" s="72"/>
      <c r="D51" s="47" t="s">
        <v>95</v>
      </c>
      <c r="E51" s="32" t="s">
        <v>102</v>
      </c>
      <c r="F51" s="33"/>
      <c r="G51" s="33">
        <v>0.08</v>
      </c>
      <c r="H51" s="33">
        <v>0.08</v>
      </c>
      <c r="I51" s="33">
        <v>0.08</v>
      </c>
    </row>
    <row r="52" spans="1:9" ht="38.25">
      <c r="A52" s="65"/>
      <c r="B52" s="71"/>
      <c r="C52" s="72"/>
      <c r="D52" s="47" t="s">
        <v>79</v>
      </c>
      <c r="E52" s="32" t="s">
        <v>59</v>
      </c>
      <c r="F52" s="33">
        <v>0.02</v>
      </c>
      <c r="G52" s="33">
        <v>0.02</v>
      </c>
      <c r="H52" s="33">
        <v>0.02</v>
      </c>
      <c r="I52" s="33">
        <v>0.02</v>
      </c>
    </row>
    <row r="53" spans="1:9" ht="21" customHeight="1">
      <c r="A53" s="66"/>
      <c r="B53" s="52" t="s">
        <v>22</v>
      </c>
      <c r="C53" s="53"/>
      <c r="D53" s="47"/>
      <c r="E53" s="54"/>
      <c r="F53" s="35">
        <f>SUM(F48:F52)</f>
        <v>0.04</v>
      </c>
      <c r="G53" s="35">
        <f>SUM(G48:G52)</f>
        <v>0.18</v>
      </c>
      <c r="H53" s="35">
        <f>SUM(H48:H52)</f>
        <v>0.13999999999999999</v>
      </c>
      <c r="I53" s="35">
        <f>SUM(I48:I52)</f>
        <v>0.13999999999999999</v>
      </c>
    </row>
    <row r="54" spans="1:9" ht="21" customHeight="1">
      <c r="A54" s="66"/>
      <c r="B54" s="69" t="s">
        <v>96</v>
      </c>
      <c r="C54" s="73">
        <v>20</v>
      </c>
      <c r="D54" s="47" t="s">
        <v>97</v>
      </c>
      <c r="E54" s="36" t="s">
        <v>141</v>
      </c>
      <c r="F54" s="35"/>
      <c r="G54" s="35"/>
      <c r="H54" s="33">
        <v>0.02</v>
      </c>
      <c r="I54" s="33">
        <v>0.02</v>
      </c>
    </row>
    <row r="55" spans="1:9" ht="101.25" customHeight="1">
      <c r="A55" s="66"/>
      <c r="B55" s="70"/>
      <c r="C55" s="72"/>
      <c r="D55" s="36" t="s">
        <v>139</v>
      </c>
      <c r="E55" s="36" t="s">
        <v>140</v>
      </c>
      <c r="F55" s="33">
        <v>0.04</v>
      </c>
      <c r="G55" s="33">
        <v>0.04</v>
      </c>
      <c r="H55" s="33">
        <v>0.04</v>
      </c>
      <c r="I55" s="33">
        <v>0.04</v>
      </c>
    </row>
    <row r="56" spans="1:9" ht="21" customHeight="1">
      <c r="A56" s="66"/>
      <c r="B56" s="28" t="s">
        <v>19</v>
      </c>
      <c r="C56" s="28"/>
      <c r="D56" s="28"/>
      <c r="E56" s="28"/>
      <c r="F56" s="35">
        <f>SUM(F54:F55)</f>
        <v>0.04</v>
      </c>
      <c r="G56" s="35">
        <f>SUM(G54:G55)</f>
        <v>0.04</v>
      </c>
      <c r="H56" s="35">
        <f>SUM(H54:H55)</f>
        <v>0.06</v>
      </c>
      <c r="I56" s="35">
        <f>SUM(I54:I55)</f>
        <v>0.06</v>
      </c>
    </row>
    <row r="57" spans="1:9" ht="33.75" customHeight="1">
      <c r="A57" s="66"/>
      <c r="B57" s="67" t="s">
        <v>43</v>
      </c>
      <c r="C57" s="68">
        <v>30</v>
      </c>
      <c r="D57" s="47" t="s">
        <v>44</v>
      </c>
      <c r="E57" s="32" t="s">
        <v>47</v>
      </c>
      <c r="F57" s="33">
        <v>0.05</v>
      </c>
      <c r="G57" s="33"/>
      <c r="H57" s="33"/>
      <c r="I57" s="33"/>
    </row>
    <row r="58" spans="1:9" ht="40.5" customHeight="1">
      <c r="A58" s="66"/>
      <c r="B58" s="67"/>
      <c r="C58" s="68"/>
      <c r="D58" s="47" t="s">
        <v>45</v>
      </c>
      <c r="E58" s="32" t="s">
        <v>48</v>
      </c>
      <c r="F58" s="33">
        <v>0.02</v>
      </c>
      <c r="G58" s="33">
        <v>0.02</v>
      </c>
      <c r="H58" s="33">
        <v>0.02</v>
      </c>
      <c r="I58" s="33">
        <v>0.02</v>
      </c>
    </row>
    <row r="59" spans="1:9" ht="21" customHeight="1">
      <c r="A59" s="66"/>
      <c r="B59" s="67"/>
      <c r="C59" s="68"/>
      <c r="D59" s="47" t="s">
        <v>46</v>
      </c>
      <c r="E59" s="32" t="s">
        <v>49</v>
      </c>
      <c r="F59" s="33"/>
      <c r="G59" s="33">
        <v>0.05</v>
      </c>
      <c r="H59" s="33">
        <v>0.05</v>
      </c>
      <c r="I59" s="33">
        <v>0.07</v>
      </c>
    </row>
    <row r="60" spans="1:9" ht="21" customHeight="1">
      <c r="A60" s="66"/>
      <c r="B60" s="28" t="s">
        <v>19</v>
      </c>
      <c r="C60" s="28"/>
      <c r="D60" s="28"/>
      <c r="E60" s="28"/>
      <c r="F60" s="35">
        <f>+SUM(F57:F59)</f>
        <v>0.07</v>
      </c>
      <c r="G60" s="35">
        <f>+SUM(G57:G59)</f>
        <v>0.07</v>
      </c>
      <c r="H60" s="35">
        <f>+SUM(H57:H59)</f>
        <v>0.07</v>
      </c>
      <c r="I60" s="35">
        <f>+SUM(I57:I59)</f>
        <v>0.09000000000000001</v>
      </c>
    </row>
    <row r="61" spans="1:9" ht="21" customHeight="1">
      <c r="A61" s="66"/>
      <c r="B61" s="48" t="s">
        <v>21</v>
      </c>
      <c r="C61" s="48"/>
      <c r="D61" s="43"/>
      <c r="E61" s="43"/>
      <c r="F61" s="50">
        <f>+F53+F56+F60</f>
        <v>0.15000000000000002</v>
      </c>
      <c r="G61" s="50">
        <f>+G53+G56+G60</f>
        <v>0.29000000000000004</v>
      </c>
      <c r="H61" s="50">
        <f>+H53+H56+H60</f>
        <v>0.27</v>
      </c>
      <c r="I61" s="50">
        <f>+I53+I56+I60</f>
        <v>0.29</v>
      </c>
    </row>
    <row r="62" spans="1:9" ht="21" customHeight="1">
      <c r="A62" s="65" t="s">
        <v>119</v>
      </c>
      <c r="B62" s="67" t="s">
        <v>98</v>
      </c>
      <c r="C62" s="68">
        <v>40</v>
      </c>
      <c r="D62" s="47" t="s">
        <v>121</v>
      </c>
      <c r="E62" s="32" t="s">
        <v>124</v>
      </c>
      <c r="F62" s="55">
        <v>0.05</v>
      </c>
      <c r="G62" s="56"/>
      <c r="H62" s="56"/>
      <c r="I62" s="57"/>
    </row>
    <row r="63" spans="1:9" ht="55.5" customHeight="1">
      <c r="A63" s="66"/>
      <c r="B63" s="67"/>
      <c r="C63" s="68"/>
      <c r="D63" s="47" t="s">
        <v>50</v>
      </c>
      <c r="E63" s="32" t="s">
        <v>122</v>
      </c>
      <c r="F63" s="55">
        <v>0.05</v>
      </c>
      <c r="G63" s="55">
        <v>0.1</v>
      </c>
      <c r="H63" s="55">
        <v>0.1</v>
      </c>
      <c r="I63" s="55">
        <v>0.1</v>
      </c>
    </row>
    <row r="64" spans="1:9" ht="15.75">
      <c r="A64" s="66"/>
      <c r="B64" s="28" t="s">
        <v>19</v>
      </c>
      <c r="C64" s="28"/>
      <c r="D64" s="28"/>
      <c r="E64" s="28"/>
      <c r="F64" s="42">
        <f>SUM(F62:F63)</f>
        <v>0.1</v>
      </c>
      <c r="G64" s="42">
        <f>SUM(G62:G63)</f>
        <v>0.1</v>
      </c>
      <c r="H64" s="42">
        <f>SUM(H62:H63)</f>
        <v>0.1</v>
      </c>
      <c r="I64" s="42">
        <f>SUM(I62:I63)</f>
        <v>0.1</v>
      </c>
    </row>
    <row r="65" spans="1:9" ht="129" customHeight="1">
      <c r="A65" s="66"/>
      <c r="B65" s="47" t="s">
        <v>51</v>
      </c>
      <c r="C65" s="28">
        <v>60</v>
      </c>
      <c r="D65" s="47" t="s">
        <v>52</v>
      </c>
      <c r="E65" s="32" t="s">
        <v>123</v>
      </c>
      <c r="F65" s="55">
        <v>0.1</v>
      </c>
      <c r="G65" s="55">
        <v>0.2</v>
      </c>
      <c r="H65" s="55">
        <v>0.2</v>
      </c>
      <c r="I65" s="55">
        <v>0.1</v>
      </c>
    </row>
    <row r="66" spans="1:9" ht="21" customHeight="1">
      <c r="A66" s="66"/>
      <c r="B66" s="28" t="s">
        <v>19</v>
      </c>
      <c r="C66" s="28"/>
      <c r="D66" s="28"/>
      <c r="E66" s="58"/>
      <c r="F66" s="42">
        <f>+SUM(F65:F65)</f>
        <v>0.1</v>
      </c>
      <c r="G66" s="42">
        <f>+SUM(G65:G65)</f>
        <v>0.2</v>
      </c>
      <c r="H66" s="42">
        <f>+SUM(H65:H65)</f>
        <v>0.2</v>
      </c>
      <c r="I66" s="42">
        <f>+SUM(I65:I65)</f>
        <v>0.1</v>
      </c>
    </row>
    <row r="67" spans="1:9" ht="21" customHeight="1">
      <c r="A67" s="66"/>
      <c r="B67" s="43" t="s">
        <v>53</v>
      </c>
      <c r="C67" s="59"/>
      <c r="D67" s="59"/>
      <c r="E67" s="59"/>
      <c r="F67" s="44">
        <f>+F64+F66</f>
        <v>0.2</v>
      </c>
      <c r="G67" s="44">
        <f>+G64+G66</f>
        <v>0.30000000000000004</v>
      </c>
      <c r="H67" s="44">
        <f>+H64+H66</f>
        <v>0.30000000000000004</v>
      </c>
      <c r="I67" s="44">
        <f>+I64+I66</f>
        <v>0.2</v>
      </c>
    </row>
    <row r="68" spans="1:9" ht="34.5" customHeight="1">
      <c r="A68" s="92" t="s">
        <v>109</v>
      </c>
      <c r="B68" s="95" t="s">
        <v>110</v>
      </c>
      <c r="C68" s="96">
        <v>1</v>
      </c>
      <c r="D68" s="31" t="s">
        <v>111</v>
      </c>
      <c r="E68" s="32" t="s">
        <v>114</v>
      </c>
      <c r="F68" s="33">
        <v>0.15</v>
      </c>
      <c r="G68" s="33">
        <v>0.15</v>
      </c>
      <c r="H68" s="33">
        <v>0.15</v>
      </c>
      <c r="I68" s="60">
        <v>0.15</v>
      </c>
    </row>
    <row r="69" spans="1:9" ht="27" customHeight="1">
      <c r="A69" s="93"/>
      <c r="B69" s="95"/>
      <c r="C69" s="96"/>
      <c r="D69" s="31" t="s">
        <v>112</v>
      </c>
      <c r="E69" s="32" t="s">
        <v>115</v>
      </c>
      <c r="F69" s="33">
        <v>0.05</v>
      </c>
      <c r="G69" s="33">
        <v>0.05</v>
      </c>
      <c r="H69" s="33">
        <v>0.05</v>
      </c>
      <c r="I69" s="60">
        <v>0.05</v>
      </c>
    </row>
    <row r="70" spans="1:9" ht="41.25" customHeight="1">
      <c r="A70" s="93"/>
      <c r="B70" s="95"/>
      <c r="C70" s="96"/>
      <c r="D70" s="31" t="s">
        <v>113</v>
      </c>
      <c r="E70" s="32" t="s">
        <v>116</v>
      </c>
      <c r="F70" s="33">
        <v>0.05</v>
      </c>
      <c r="G70" s="33">
        <v>0.05</v>
      </c>
      <c r="H70" s="33">
        <v>0.05</v>
      </c>
      <c r="I70" s="60">
        <v>0.05</v>
      </c>
    </row>
    <row r="71" spans="1:9" ht="21" customHeight="1">
      <c r="A71" s="93"/>
      <c r="B71" s="28" t="s">
        <v>19</v>
      </c>
      <c r="C71" s="28"/>
      <c r="D71" s="34"/>
      <c r="E71" s="34"/>
      <c r="F71" s="35">
        <f>+SUM(F68:F70)</f>
        <v>0.25</v>
      </c>
      <c r="G71" s="35">
        <f>+SUM(G68:G70)</f>
        <v>0.25</v>
      </c>
      <c r="H71" s="35">
        <f>+SUM(H68:H70)</f>
        <v>0.25</v>
      </c>
      <c r="I71" s="35">
        <f>+SUM(I68:I70)</f>
        <v>0.25</v>
      </c>
    </row>
    <row r="72" spans="1:9" ht="21" customHeight="1">
      <c r="A72" s="94"/>
      <c r="B72" s="43" t="s">
        <v>53</v>
      </c>
      <c r="C72" s="44">
        <f>+C68</f>
        <v>1</v>
      </c>
      <c r="D72" s="45"/>
      <c r="E72" s="46"/>
      <c r="F72" s="44">
        <f>+F71</f>
        <v>0.25</v>
      </c>
      <c r="G72" s="44">
        <f>+G71</f>
        <v>0.25</v>
      </c>
      <c r="H72" s="44">
        <f>+H71</f>
        <v>0.25</v>
      </c>
      <c r="I72" s="44">
        <f>+I71</f>
        <v>0.25</v>
      </c>
    </row>
    <row r="73" spans="1:9" ht="41.25" customHeight="1">
      <c r="A73" s="65" t="s">
        <v>117</v>
      </c>
      <c r="B73" s="47" t="s">
        <v>23</v>
      </c>
      <c r="C73" s="34">
        <v>20</v>
      </c>
      <c r="D73" s="47" t="s">
        <v>24</v>
      </c>
      <c r="E73" s="32" t="s">
        <v>108</v>
      </c>
      <c r="F73" s="35"/>
      <c r="G73" s="35"/>
      <c r="H73" s="35"/>
      <c r="I73" s="33">
        <v>0.2</v>
      </c>
    </row>
    <row r="74" spans="1:9" ht="15.75">
      <c r="A74" s="66"/>
      <c r="B74" s="28" t="s">
        <v>19</v>
      </c>
      <c r="C74" s="28"/>
      <c r="D74" s="28"/>
      <c r="E74" s="28"/>
      <c r="F74" s="35">
        <f>+SUM(F73:F73)</f>
        <v>0</v>
      </c>
      <c r="G74" s="35">
        <f>+SUM(G73:G73)</f>
        <v>0</v>
      </c>
      <c r="H74" s="35">
        <f>+SUM(H73:H73)</f>
        <v>0</v>
      </c>
      <c r="I74" s="35">
        <f>+SUM(I73:I73)</f>
        <v>0.2</v>
      </c>
    </row>
    <row r="75" spans="1:9" ht="54.75" customHeight="1">
      <c r="A75" s="66"/>
      <c r="B75" s="47" t="s">
        <v>86</v>
      </c>
      <c r="C75" s="34">
        <v>5</v>
      </c>
      <c r="D75" s="47" t="s">
        <v>25</v>
      </c>
      <c r="E75" s="32" t="s">
        <v>26</v>
      </c>
      <c r="F75" s="33">
        <v>0.01</v>
      </c>
      <c r="G75" s="33">
        <v>0.01</v>
      </c>
      <c r="H75" s="33">
        <v>0.01</v>
      </c>
      <c r="I75" s="33">
        <v>0.02</v>
      </c>
    </row>
    <row r="76" spans="1:9" ht="15.75">
      <c r="A76" s="66"/>
      <c r="B76" s="28" t="s">
        <v>22</v>
      </c>
      <c r="C76" s="28"/>
      <c r="D76" s="28"/>
      <c r="E76" s="28"/>
      <c r="F76" s="35">
        <f>SUM(F75)</f>
        <v>0.01</v>
      </c>
      <c r="G76" s="35">
        <f>SUM(G75)</f>
        <v>0.01</v>
      </c>
      <c r="H76" s="35">
        <f>SUM(H75)</f>
        <v>0.01</v>
      </c>
      <c r="I76" s="35">
        <f>SUM(I75)</f>
        <v>0.02</v>
      </c>
    </row>
    <row r="77" spans="1:9" ht="25.5" customHeight="1">
      <c r="A77" s="66"/>
      <c r="B77" s="67" t="s">
        <v>27</v>
      </c>
      <c r="C77" s="78">
        <v>20</v>
      </c>
      <c r="D77" s="11" t="s">
        <v>106</v>
      </c>
      <c r="E77" s="32" t="s">
        <v>99</v>
      </c>
      <c r="F77" s="33">
        <v>0.06</v>
      </c>
      <c r="G77" s="33"/>
      <c r="H77" s="33"/>
      <c r="I77" s="60"/>
    </row>
    <row r="78" spans="1:9" ht="20.25" customHeight="1">
      <c r="A78" s="66"/>
      <c r="B78" s="67"/>
      <c r="C78" s="68"/>
      <c r="D78" s="11" t="s">
        <v>107</v>
      </c>
      <c r="E78" s="32" t="s">
        <v>104</v>
      </c>
      <c r="F78" s="33">
        <v>0.02</v>
      </c>
      <c r="G78" s="33">
        <v>0.02</v>
      </c>
      <c r="H78" s="33">
        <v>0.02</v>
      </c>
      <c r="I78" s="60">
        <v>0.02</v>
      </c>
    </row>
    <row r="79" spans="1:9" ht="31.5" customHeight="1">
      <c r="A79" s="66"/>
      <c r="B79" s="67"/>
      <c r="C79" s="68"/>
      <c r="D79" s="11" t="s">
        <v>105</v>
      </c>
      <c r="E79" s="32" t="s">
        <v>168</v>
      </c>
      <c r="F79" s="33">
        <v>0.03</v>
      </c>
      <c r="G79" s="33"/>
      <c r="H79" s="33">
        <v>0.03</v>
      </c>
      <c r="I79" s="60"/>
    </row>
    <row r="80" spans="1:9" ht="15.75">
      <c r="A80" s="66"/>
      <c r="B80" s="28" t="s">
        <v>19</v>
      </c>
      <c r="C80" s="28"/>
      <c r="D80" s="28"/>
      <c r="E80" s="28"/>
      <c r="F80" s="35">
        <f>SUM(F77:F79)</f>
        <v>0.11</v>
      </c>
      <c r="G80" s="35">
        <f>SUM(G77:G79)</f>
        <v>0.02</v>
      </c>
      <c r="H80" s="35">
        <f>SUM(H77:H79)</f>
        <v>0.05</v>
      </c>
      <c r="I80" s="35">
        <f>SUM(I77:I79)</f>
        <v>0.02</v>
      </c>
    </row>
    <row r="81" spans="1:9" ht="24.75" customHeight="1">
      <c r="A81" s="66"/>
      <c r="B81" s="67" t="s">
        <v>28</v>
      </c>
      <c r="C81" s="78">
        <v>15</v>
      </c>
      <c r="D81" s="11" t="s">
        <v>29</v>
      </c>
      <c r="E81" s="32" t="s">
        <v>31</v>
      </c>
      <c r="F81" s="35"/>
      <c r="G81" s="35"/>
      <c r="H81" s="33">
        <v>0.05</v>
      </c>
      <c r="I81" s="35"/>
    </row>
    <row r="82" spans="1:9" ht="44.25" customHeight="1">
      <c r="A82" s="66"/>
      <c r="B82" s="67"/>
      <c r="C82" s="68"/>
      <c r="D82" s="11" t="s">
        <v>87</v>
      </c>
      <c r="E82" s="32" t="s">
        <v>32</v>
      </c>
      <c r="F82" s="35"/>
      <c r="G82" s="35"/>
      <c r="H82" s="33">
        <v>0.05</v>
      </c>
      <c r="I82" s="35"/>
    </row>
    <row r="83" spans="1:9" ht="44.25" customHeight="1">
      <c r="A83" s="66"/>
      <c r="B83" s="67"/>
      <c r="C83" s="68"/>
      <c r="D83" s="11" t="s">
        <v>30</v>
      </c>
      <c r="E83" s="32" t="s">
        <v>33</v>
      </c>
      <c r="F83" s="35"/>
      <c r="G83" s="35"/>
      <c r="H83" s="33">
        <v>0.05</v>
      </c>
      <c r="I83" s="35"/>
    </row>
    <row r="84" spans="1:9" ht="15.75">
      <c r="A84" s="66"/>
      <c r="B84" s="28" t="s">
        <v>22</v>
      </c>
      <c r="C84" s="28"/>
      <c r="D84" s="28"/>
      <c r="E84" s="28"/>
      <c r="F84" s="35">
        <f>SUM(F81:F83)</f>
        <v>0</v>
      </c>
      <c r="G84" s="35">
        <f>SUM(G81:G83)</f>
        <v>0</v>
      </c>
      <c r="H84" s="35">
        <f>SUM(H81:H83)</f>
        <v>0.15000000000000002</v>
      </c>
      <c r="I84" s="35">
        <f>SUM(I81:I83)</f>
        <v>0</v>
      </c>
    </row>
    <row r="85" spans="1:9" ht="42" customHeight="1">
      <c r="A85" s="66"/>
      <c r="B85" s="47" t="s">
        <v>34</v>
      </c>
      <c r="C85" s="34">
        <v>10</v>
      </c>
      <c r="D85" s="47" t="s">
        <v>35</v>
      </c>
      <c r="E85" s="32" t="s">
        <v>88</v>
      </c>
      <c r="F85" s="35"/>
      <c r="G85" s="35"/>
      <c r="H85" s="33">
        <v>0.1</v>
      </c>
      <c r="I85" s="35"/>
    </row>
    <row r="86" spans="1:9" ht="20.25" customHeight="1">
      <c r="A86" s="66"/>
      <c r="B86" s="28" t="s">
        <v>22</v>
      </c>
      <c r="C86" s="28"/>
      <c r="D86" s="28"/>
      <c r="E86" s="47"/>
      <c r="F86" s="35">
        <f>SUM(F85)</f>
        <v>0</v>
      </c>
      <c r="G86" s="35">
        <f>SUM(G85)</f>
        <v>0</v>
      </c>
      <c r="H86" s="35">
        <f>SUM(H85)</f>
        <v>0.1</v>
      </c>
      <c r="I86" s="35">
        <f>SUM(I85)</f>
        <v>0</v>
      </c>
    </row>
    <row r="87" spans="1:9" ht="37.5" customHeight="1">
      <c r="A87" s="66"/>
      <c r="B87" s="67" t="s">
        <v>89</v>
      </c>
      <c r="C87" s="78">
        <v>10</v>
      </c>
      <c r="D87" s="47" t="s">
        <v>36</v>
      </c>
      <c r="E87" s="32" t="s">
        <v>90</v>
      </c>
      <c r="F87" s="33"/>
      <c r="G87" s="33">
        <v>0.03</v>
      </c>
      <c r="H87" s="33"/>
      <c r="I87" s="60">
        <v>0.03</v>
      </c>
    </row>
    <row r="88" spans="1:9" ht="40.5" customHeight="1">
      <c r="A88" s="66"/>
      <c r="B88" s="67"/>
      <c r="C88" s="78"/>
      <c r="D88" s="47" t="s">
        <v>37</v>
      </c>
      <c r="E88" s="32" t="s">
        <v>38</v>
      </c>
      <c r="F88" s="33"/>
      <c r="G88" s="33">
        <v>0.02</v>
      </c>
      <c r="H88" s="33"/>
      <c r="I88" s="60">
        <v>0.02</v>
      </c>
    </row>
    <row r="89" spans="1:9" ht="15.75">
      <c r="A89" s="66"/>
      <c r="B89" s="28" t="s">
        <v>19</v>
      </c>
      <c r="C89" s="28"/>
      <c r="D89" s="28"/>
      <c r="E89" s="47"/>
      <c r="F89" s="35">
        <f>+SUM(F87:F88)</f>
        <v>0</v>
      </c>
      <c r="G89" s="35">
        <f>+SUM(G87:G88)</f>
        <v>0.05</v>
      </c>
      <c r="H89" s="35">
        <f>+SUM(H87:H88)</f>
        <v>0</v>
      </c>
      <c r="I89" s="35">
        <f>+SUM(I87:I88)</f>
        <v>0.05</v>
      </c>
    </row>
    <row r="90" spans="1:9" ht="30.75" customHeight="1">
      <c r="A90" s="66"/>
      <c r="B90" s="67" t="s">
        <v>39</v>
      </c>
      <c r="C90" s="78">
        <v>20</v>
      </c>
      <c r="D90" s="47" t="s">
        <v>40</v>
      </c>
      <c r="E90" s="32" t="s">
        <v>42</v>
      </c>
      <c r="F90" s="33">
        <v>0.07</v>
      </c>
      <c r="G90" s="33">
        <v>0.03</v>
      </c>
      <c r="H90" s="33"/>
      <c r="I90" s="60"/>
    </row>
    <row r="91" spans="1:9" ht="46.5" customHeight="1">
      <c r="A91" s="66"/>
      <c r="B91" s="67"/>
      <c r="C91" s="68"/>
      <c r="D91" s="47" t="s">
        <v>41</v>
      </c>
      <c r="E91" s="32"/>
      <c r="F91" s="33"/>
      <c r="G91" s="33"/>
      <c r="H91" s="33">
        <v>0.1</v>
      </c>
      <c r="I91" s="60"/>
    </row>
    <row r="92" spans="1:9" ht="15.75">
      <c r="A92" s="66"/>
      <c r="B92" s="28" t="s">
        <v>20</v>
      </c>
      <c r="C92" s="28"/>
      <c r="D92" s="28"/>
      <c r="E92" s="28"/>
      <c r="F92" s="35">
        <f>+SUM(F90:F91)</f>
        <v>0.07</v>
      </c>
      <c r="G92" s="35">
        <f>+SUM(G90:G91)</f>
        <v>0.03</v>
      </c>
      <c r="H92" s="35">
        <f>+SUM(H90:H91)</f>
        <v>0.1</v>
      </c>
      <c r="I92" s="35">
        <f>+SUM(I90:I91)</f>
        <v>0</v>
      </c>
    </row>
    <row r="93" spans="1:9" ht="20.25" customHeight="1">
      <c r="A93" s="66"/>
      <c r="B93" s="48" t="s">
        <v>21</v>
      </c>
      <c r="C93" s="49">
        <f>+C73+C75+C77+C81+C85+C87+C90</f>
        <v>100</v>
      </c>
      <c r="D93" s="43"/>
      <c r="E93" s="43"/>
      <c r="F93" s="50">
        <f>+F74+F76+F80+F84+F86+F89+F92</f>
        <v>0.19</v>
      </c>
      <c r="G93" s="50">
        <f>+G74+G76+G80+G84+G86+G89+G92</f>
        <v>0.11</v>
      </c>
      <c r="H93" s="50">
        <f>+H74+H76+H80+H84+H86+H89+H92</f>
        <v>0.41000000000000003</v>
      </c>
      <c r="I93" s="50">
        <f>+I74+I76+I80+I84+I86+I89+I92</f>
        <v>0.29</v>
      </c>
    </row>
    <row r="94" spans="1:9" ht="41.25" customHeight="1">
      <c r="A94" s="65" t="s">
        <v>120</v>
      </c>
      <c r="B94" s="67" t="s">
        <v>98</v>
      </c>
      <c r="C94" s="68">
        <v>40</v>
      </c>
      <c r="D94" s="47" t="s">
        <v>125</v>
      </c>
      <c r="E94" s="32" t="s">
        <v>124</v>
      </c>
      <c r="F94" s="55">
        <v>0.1</v>
      </c>
      <c r="G94" s="56"/>
      <c r="H94" s="56"/>
      <c r="I94" s="57"/>
    </row>
    <row r="95" spans="1:9" ht="30" customHeight="1">
      <c r="A95" s="66"/>
      <c r="B95" s="67"/>
      <c r="C95" s="68"/>
      <c r="D95" s="47" t="s">
        <v>50</v>
      </c>
      <c r="E95" s="32" t="s">
        <v>122</v>
      </c>
      <c r="F95" s="56"/>
      <c r="G95" s="55">
        <v>0.1</v>
      </c>
      <c r="H95" s="55">
        <v>0.1</v>
      </c>
      <c r="I95" s="55">
        <v>0.1</v>
      </c>
    </row>
    <row r="96" spans="1:9" ht="15.75">
      <c r="A96" s="66"/>
      <c r="B96" s="28" t="s">
        <v>19</v>
      </c>
      <c r="C96" s="28"/>
      <c r="D96" s="28"/>
      <c r="E96" s="28"/>
      <c r="F96" s="42">
        <f>SUM(F94:F95)</f>
        <v>0.1</v>
      </c>
      <c r="G96" s="42">
        <f>SUM(G94:G95)</f>
        <v>0.1</v>
      </c>
      <c r="H96" s="42">
        <f>SUM(H94:H95)</f>
        <v>0.1</v>
      </c>
      <c r="I96" s="42">
        <f>SUM(I94:I95)</f>
        <v>0.1</v>
      </c>
    </row>
    <row r="97" spans="1:9" ht="130.5" customHeight="1">
      <c r="A97" s="66"/>
      <c r="B97" s="47" t="s">
        <v>51</v>
      </c>
      <c r="C97" s="28">
        <v>60</v>
      </c>
      <c r="D97" s="47" t="s">
        <v>52</v>
      </c>
      <c r="E97" s="32" t="s">
        <v>123</v>
      </c>
      <c r="F97" s="55">
        <v>0.15</v>
      </c>
      <c r="G97" s="55">
        <v>0.15</v>
      </c>
      <c r="H97" s="55">
        <v>0.15</v>
      </c>
      <c r="I97" s="55">
        <v>0.15</v>
      </c>
    </row>
    <row r="98" spans="1:9" ht="15.75">
      <c r="A98" s="66"/>
      <c r="B98" s="28" t="s">
        <v>19</v>
      </c>
      <c r="C98" s="28"/>
      <c r="D98" s="28"/>
      <c r="E98" s="58"/>
      <c r="F98" s="42">
        <f>+SUM(F97:F97)</f>
        <v>0.15</v>
      </c>
      <c r="G98" s="42">
        <f>+SUM(G97:G97)</f>
        <v>0.15</v>
      </c>
      <c r="H98" s="42">
        <f>+SUM(H97:H97)</f>
        <v>0.15</v>
      </c>
      <c r="I98" s="42">
        <f>+SUM(I97:I97)</f>
        <v>0.15</v>
      </c>
    </row>
    <row r="99" spans="1:9" ht="18">
      <c r="A99" s="66"/>
      <c r="B99" s="43" t="s">
        <v>53</v>
      </c>
      <c r="C99" s="59"/>
      <c r="D99" s="59"/>
      <c r="E99" s="59"/>
      <c r="F99" s="44">
        <f>+F96+F98</f>
        <v>0.25</v>
      </c>
      <c r="G99" s="44">
        <f>+G96+G98</f>
        <v>0.25</v>
      </c>
      <c r="H99" s="44">
        <f>+H96+H98</f>
        <v>0.25</v>
      </c>
      <c r="I99" s="44">
        <f>+I96+I98</f>
        <v>0.25</v>
      </c>
    </row>
  </sheetData>
  <sheetProtection/>
  <mergeCells count="48">
    <mergeCell ref="B11:B13"/>
    <mergeCell ref="B17:B20"/>
    <mergeCell ref="C17:C20"/>
    <mergeCell ref="A68:A72"/>
    <mergeCell ref="B68:B70"/>
    <mergeCell ref="C68:C70"/>
    <mergeCell ref="A4:A26"/>
    <mergeCell ref="A27:A47"/>
    <mergeCell ref="B31:B33"/>
    <mergeCell ref="C31:C33"/>
    <mergeCell ref="B35:B37"/>
    <mergeCell ref="C35:C37"/>
    <mergeCell ref="B41:B42"/>
    <mergeCell ref="C41:C42"/>
    <mergeCell ref="B44:B45"/>
    <mergeCell ref="C44:C45"/>
    <mergeCell ref="G1:H1"/>
    <mergeCell ref="C8:C9"/>
    <mergeCell ref="A2:I2"/>
    <mergeCell ref="B4:B6"/>
    <mergeCell ref="C4:C6"/>
    <mergeCell ref="B8:B9"/>
    <mergeCell ref="A94:A99"/>
    <mergeCell ref="B94:B95"/>
    <mergeCell ref="C94:C95"/>
    <mergeCell ref="B1:F1"/>
    <mergeCell ref="C11:C13"/>
    <mergeCell ref="A73:A93"/>
    <mergeCell ref="B77:B79"/>
    <mergeCell ref="C77:C79"/>
    <mergeCell ref="B81:B83"/>
    <mergeCell ref="C81:C83"/>
    <mergeCell ref="B87:B88"/>
    <mergeCell ref="C87:C88"/>
    <mergeCell ref="B90:B91"/>
    <mergeCell ref="C90:C91"/>
    <mergeCell ref="B22:B24"/>
    <mergeCell ref="C22:C24"/>
    <mergeCell ref="A62:A67"/>
    <mergeCell ref="B62:B63"/>
    <mergeCell ref="C62:C63"/>
    <mergeCell ref="A48:A61"/>
    <mergeCell ref="B48:B52"/>
    <mergeCell ref="C48:C52"/>
    <mergeCell ref="B54:B55"/>
    <mergeCell ref="C54:C55"/>
    <mergeCell ref="B57:B59"/>
    <mergeCell ref="C57:C59"/>
  </mergeCells>
  <printOptions/>
  <pageMargins left="0.7086614173228347" right="0.7086614173228347" top="0.7480314960629921" bottom="0.7480314960629921" header="0.31496062992125984" footer="0.31496062992125984"/>
  <pageSetup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dcterms:created xsi:type="dcterms:W3CDTF">2020-01-24T20:43:49Z</dcterms:created>
  <dcterms:modified xsi:type="dcterms:W3CDTF">2020-05-08T00:39:34Z</dcterms:modified>
  <cp:category/>
  <cp:version/>
  <cp:contentType/>
  <cp:contentStatus/>
</cp:coreProperties>
</file>