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315" windowHeight="15360" activeTab="0"/>
  </bookViews>
  <sheets>
    <sheet name="FORMULACIÓN PGDI - I" sheetId="1" r:id="rId1"/>
    <sheet name="FORMULACIÓN PGDI - III." sheetId="2" r:id="rId2"/>
    <sheet name="HV M1" sheetId="3" r:id="rId3"/>
    <sheet name="HV M2" sheetId="4" r:id="rId4"/>
    <sheet name="HV M3" sheetId="5" r:id="rId5"/>
    <sheet name="HV M4" sheetId="6" r:id="rId6"/>
    <sheet name="HV M5" sheetId="7" r:id="rId7"/>
    <sheet name="HV M6" sheetId="8" r:id="rId8"/>
  </sheets>
  <definedNames>
    <definedName name="_xlnm.Print_Area" localSheetId="0">'FORMULACIÓN PGDI - I'!$A$1:$J$10</definedName>
    <definedName name="_xlnm.Print_Area" localSheetId="1">'FORMULACIÓN PGDI - III.'!$B$2:$J$56</definedName>
  </definedNames>
  <calcPr fullCalcOnLoad="1"/>
</workbook>
</file>

<file path=xl/sharedStrings.xml><?xml version="1.0" encoding="utf-8"?>
<sst xmlns="http://schemas.openxmlformats.org/spreadsheetml/2006/main" count="594" uniqueCount="197">
  <si>
    <t>Elaborado por: Alvaro Augusto Amado Camacho
Revisado por: Oscar Ramiro Reyes Muñoz
Aprobado por: Sonia Luz Florez Gutierrez</t>
  </si>
  <si>
    <t>AÑO</t>
  </si>
  <si>
    <t>ASS</t>
  </si>
  <si>
    <t>Asegurar salud</t>
  </si>
  <si>
    <t>OBJETIVO ESTRATEGICO</t>
  </si>
  <si>
    <t>DESCRIPCIÓN DE LA META</t>
  </si>
  <si>
    <r>
      <t xml:space="preserve">Indicador
</t>
    </r>
    <r>
      <rPr>
        <b/>
        <sz val="16"/>
        <color indexed="60"/>
        <rFont val="Arial"/>
        <family val="2"/>
      </rPr>
      <t>[Incluir link a Hoja de Vida]</t>
    </r>
  </si>
  <si>
    <t>DIRECCIÓN/ OFICINA</t>
  </si>
  <si>
    <t>Programado 1er Trimestre</t>
  </si>
  <si>
    <t>Programado 2do Trimestre</t>
  </si>
  <si>
    <t>Programado 3er Trimestre</t>
  </si>
  <si>
    <t>Programado 4to Trimestre</t>
  </si>
  <si>
    <t>Programado Año</t>
  </si>
  <si>
    <t>ESC</t>
  </si>
  <si>
    <t>Evaluación, seguimiento y control a la gestión</t>
  </si>
  <si>
    <t>Elaborado por: Alvaro Augusto Amado Camacho
Revisado por: Oscar Ramiro Reyes Muñoz
Aprobado por: Sonia luz Florez Gutierrez</t>
  </si>
  <si>
    <t>METAS</t>
  </si>
  <si>
    <t>ACTIVIDADES</t>
  </si>
  <si>
    <t>Programado %</t>
  </si>
  <si>
    <t>SUBACTIVIDADES</t>
  </si>
  <si>
    <t>PRODUCTOS Y/O SERVICIOS</t>
  </si>
  <si>
    <t xml:space="preserve">Programado 3er Trimestre </t>
  </si>
  <si>
    <t xml:space="preserve">Programado 4to Trimestre </t>
  </si>
  <si>
    <t>SUBTOTAL</t>
  </si>
  <si>
    <t>TOTAL</t>
  </si>
  <si>
    <t>Ponderación</t>
  </si>
  <si>
    <t>DIRECCIÓN DE PLANEACIÓN INSTITUCIONAL Y CALIDAD
SISTEMA INTEGRADO DE GESTIÓN
CONTROL DOCUMENTAL
FORMULACIÓN PLAN OPERATIVO DE GESTION Y DESEMPEÑO
Codigo: SDS-PYC-FT-19 V.12</t>
  </si>
  <si>
    <t>DIRECCIÓN DE PLANEACIÓN INSTITUCIONAL Y CALIDAD
SISTEMA INTEGRADO DE GESTIÓN
CONTROL DOCUMENTAL
HOJA DE VIDA DE INDICADORES 
Código: SDS-PYC-FT.022 V.4</t>
  </si>
  <si>
    <t>Elaborado por: Luis Carlos Martinez Revisado por: Oscar Ramiro Reyes Aprobado por: Sonia Luz Florez Gutierrez</t>
  </si>
  <si>
    <t>PROCESO</t>
  </si>
  <si>
    <t>NOMBRE DEL INDICADOR</t>
  </si>
  <si>
    <t>RESPONSABLE DE LA MEDICIÓN</t>
  </si>
  <si>
    <t>TIPO DE INDICADOR</t>
  </si>
  <si>
    <t>META ASOCIADA AL INDICADOR</t>
  </si>
  <si>
    <t>VALOR PROGRAMADO AÑO</t>
  </si>
  <si>
    <t>DESCRIPCIÓN DE LAS VARIABLES DEL INDICADOR</t>
  </si>
  <si>
    <t>FÓRMULA DEL INDICADOR</t>
  </si>
  <si>
    <t>FUENTE DE LA INFORMACIÓN</t>
  </si>
  <si>
    <t>LINEA BASE</t>
  </si>
  <si>
    <t>PROYECTO</t>
  </si>
  <si>
    <t>UNIDAD DE MEDIDA</t>
  </si>
  <si>
    <t>TENDENCIA</t>
  </si>
  <si>
    <t>TIPO DE MEDICIÓN</t>
  </si>
  <si>
    <t>RECURSOS</t>
  </si>
  <si>
    <t>Inversión</t>
  </si>
  <si>
    <t>Proyecto No:
Meta del Proyecto:</t>
  </si>
  <si>
    <t>Funcionamiento</t>
  </si>
  <si>
    <t>OBJETIVO DEL SISTEMA DE GESTIÓN</t>
  </si>
  <si>
    <t>Asegurar Salud</t>
  </si>
  <si>
    <t>Calidad de servicios de salud</t>
  </si>
  <si>
    <t>Control Disciplinario</t>
  </si>
  <si>
    <t xml:space="preserve">Gestión Comunicaciones </t>
  </si>
  <si>
    <t>Gestión Contractual</t>
  </si>
  <si>
    <t>Gestión de Bienes y Servicios</t>
  </si>
  <si>
    <t>Gestión de TIC</t>
  </si>
  <si>
    <t>Gestión de urgencias, emergencias y desastres</t>
  </si>
  <si>
    <t>Gestión del conocimiento e innovación</t>
  </si>
  <si>
    <t>Gestion del Talento Humano</t>
  </si>
  <si>
    <t>Gestión en Salud Pública</t>
  </si>
  <si>
    <t>Gestión Financiera</t>
  </si>
  <si>
    <t xml:space="preserve">Gestión Juridica </t>
  </si>
  <si>
    <t>Gestión social en salud</t>
  </si>
  <si>
    <t>Inspección, vigilancia y control</t>
  </si>
  <si>
    <t>Planeación Institucional y Calidad</t>
  </si>
  <si>
    <t>Planeación y Gestión Sectorial</t>
  </si>
  <si>
    <t>Política y Gerencia estratégica</t>
  </si>
  <si>
    <t>Provisión de servicios de salud</t>
  </si>
  <si>
    <t>Subsistema de Gestión de Calidad (SGC)</t>
  </si>
  <si>
    <t>Subsistema de Control Interno (SCI)</t>
  </si>
  <si>
    <t>Subsistema de Seguridad y Salud en el Trabajo (S&amp;ST)</t>
  </si>
  <si>
    <t>Subsistema de Gestión Ambiental (SGA)</t>
  </si>
  <si>
    <t>Subsistema de Seguridad de la Información (SSI)</t>
  </si>
  <si>
    <t>Subsistema Interno de Gestión Documental y Archivo (SIGA)</t>
  </si>
  <si>
    <t>Subsistema de Responsabilidad Social (SRS)</t>
  </si>
  <si>
    <t>Eficacia</t>
  </si>
  <si>
    <t>Eficiencia</t>
  </si>
  <si>
    <t>Efectividad</t>
  </si>
  <si>
    <t>Mensual</t>
  </si>
  <si>
    <t>Trimestral</t>
  </si>
  <si>
    <t>Semestral</t>
  </si>
  <si>
    <t>Anual</t>
  </si>
  <si>
    <t>Cantidad</t>
  </si>
  <si>
    <t>Porcentaje</t>
  </si>
  <si>
    <t>Días</t>
  </si>
  <si>
    <t>Pesos (S)</t>
  </si>
  <si>
    <t>Estable</t>
  </si>
  <si>
    <t>Creciente</t>
  </si>
  <si>
    <t>Decreciente</t>
  </si>
  <si>
    <t>Suma</t>
  </si>
  <si>
    <t>Promedio</t>
  </si>
  <si>
    <t>Evaluar el 100% de los requerimientos de infraestructura y dotación hospitalaria</t>
  </si>
  <si>
    <t>Asistir técnicamente a las Subredes Integradas de Salud y emitir concepto técnico - Componentes Infraestructura y Dotación</t>
  </si>
  <si>
    <t>Asistir técnicamente a las Subredes Integradas de Prestación de Servicios de Salud del Distrito, en la formulación de proyectos en los componentes de infraestructura y dotación hospitalaria.</t>
  </si>
  <si>
    <t>Actas de reunión o formatos de asesoria</t>
  </si>
  <si>
    <t>Emitir concepto técnico en el componente de infraestructura y dotación  en los tiempos establecidos en el procedimiento denominado "Asistir técnicamente a las Subredes Integradas de Salud y emitir concepto técnico - Componentes Infraestructura y Dotación".</t>
  </si>
  <si>
    <t>Conceptos técnicos firmados</t>
  </si>
  <si>
    <t>Atender los requerimientos de infraestructura y dotación hospitalaria radicados en la Dirección de Infraestructura y Tecnología</t>
  </si>
  <si>
    <t>Responder los requerimientos de la ciudadanía respecto a Infraestructura y Tecnología</t>
  </si>
  <si>
    <t>Listado de requerimientos recibidos con numero de radicado de respuesta</t>
  </si>
  <si>
    <t>Responder los requerimientos de los entes de control, respecto a Infraestructura y Tecnología.</t>
  </si>
  <si>
    <t>Revisar las solicitudes de escala de uso dotacional de acuerdo con los documentos requeridos por la normatividad vigente</t>
  </si>
  <si>
    <t>Asistir técnicamente a las IPS privadas del Distrito y emitir certificación de escala uso dotacional de acuerdo a la normatividad vigente</t>
  </si>
  <si>
    <t>certificaciones de escala firmadas, formatos de asesoria</t>
  </si>
  <si>
    <t>Realizar acciones necesarias para la actualización del Plan Maestro de Equipamientos en Salud (PMES) incluyendo informes de seguimiento trimestral</t>
  </si>
  <si>
    <t>Realizar seguimiento del PMES y planes complementarios</t>
  </si>
  <si>
    <t>Base de datos descargada del aplicativo de Plan Bienal</t>
  </si>
  <si>
    <t>Realizar informe de seguimiento trimestral del Plan Maestro de Equipamientos en Salud</t>
  </si>
  <si>
    <t>Informes elaborados y archivados</t>
  </si>
  <si>
    <t>Realizar informe anual (Acuerdo 223 de 2006) del Plan Maestro de Equipamientos en Salud</t>
  </si>
  <si>
    <t>Informe de Acuerdo 223 radicado en Planeación Distrital</t>
  </si>
  <si>
    <t>Elaborar documentos técnicos de soporte para la actualización del PMES</t>
  </si>
  <si>
    <t>Participar en la socialización de la propuesta del nuevo Plan de Ordenamiento Territorial</t>
  </si>
  <si>
    <t>Acta y/o listado de asistencia a la socialización</t>
  </si>
  <si>
    <t>Recolectar información para la construcción de los documentos técnicos de soporte</t>
  </si>
  <si>
    <t>Soportes de documentación recolectada</t>
  </si>
  <si>
    <t>Avanzar en la construcción de los documentos técnicos de soporte para la actualización del PMES</t>
  </si>
  <si>
    <t>Documentos borrador avanzados</t>
  </si>
  <si>
    <t>Mejorar la estructuración de los procesos contractuales presentados por las Subredes y realizar seguimiento a través de la ejecución de los convenios bajo supervisión de la Dirección de Infraestructura y Tecnología</t>
  </si>
  <si>
    <t>Apoyar la estructuración de los procesos contractuales en materia de infraestructura y dotación hospitalaria</t>
  </si>
  <si>
    <t>Actas de reunión, estudios previos, pliegos de condiciones, estudios de sector, etc…</t>
  </si>
  <si>
    <t>Realizar la supervisión y seguimiento de los contratos y convenios de la Dirección de Infraestructura y Tecnología</t>
  </si>
  <si>
    <t>Fichas de seguimiento y/o actas de reunión de seguimiento a convenios y contratos</t>
  </si>
  <si>
    <t>Revisar los proyectos arquitectónicos presentados en la Dirección de Infraestructura y Tecnología</t>
  </si>
  <si>
    <t>Proponer mejoras a las propuestas arquitectónicas presentadas por los consultores ante la Dirección de Infraestructura y Tecnología</t>
  </si>
  <si>
    <t>Planos, actas de reunión, conceptos</t>
  </si>
  <si>
    <t>Formular el piloto de la propuesta del repositorio de información digital  de la Dirección de Infraestructura y Tecnología que integre la información asociada a la gestión en el componente de contratos y/o convenios en ejecución.</t>
  </si>
  <si>
    <t>Dirección de Infraestructura y Tecnología</t>
  </si>
  <si>
    <t>3. Mejorar la calidad y eficiencia en la prestación de los servicios de salud a través de la actualización y modernización de la infraestructura física, la innovación tecnológica y de las comunicaciones de Secretaría Distrital de Salud y las instituciones de la red adscrita.</t>
  </si>
  <si>
    <t xml:space="preserve">5. Fortalecer los procesos que soporten la gestión misional y estratégica de la entidad, mediante acciones que promuevan la administración transparente de los recursos, la gestión institucional, el ejercicio de la gobernanza y la corresponsabilidad social en salud.  </t>
  </si>
  <si>
    <t>PROCESO: Planeación y Gestión Sectorial</t>
  </si>
  <si>
    <t>%</t>
  </si>
  <si>
    <t>Definir la estructura y codificación del repositorio digital de la Dirección de Infraestructura y Tecnología en el componente de contratos y convenios en ejecución</t>
  </si>
  <si>
    <t>Realizar el diagnóstico de las necesidades de información digital del repositorio de la Dirección de Infraestructura y Tecnología</t>
  </si>
  <si>
    <t>Documento de diagnóstico</t>
  </si>
  <si>
    <t>Definir la estructura y codificación del repositorio digital del componente indicado</t>
  </si>
  <si>
    <t>Documento de estructura y codificación</t>
  </si>
  <si>
    <t>Realizar las acciones necesarias para el Mantenimiento y Sostenibilidad del Sistema de Gestión de la SDS</t>
  </si>
  <si>
    <t>Gestionar la Documentación del Sistema de Gestión de la SDS.</t>
  </si>
  <si>
    <t>Actualizar la Gestión Documental del proceso.</t>
  </si>
  <si>
    <t>Documentos cargados</t>
  </si>
  <si>
    <t>Implementar acciones que contribuyan a la politica de mejora normativa.</t>
  </si>
  <si>
    <t>Realizar la actualización  de la normatividad.</t>
  </si>
  <si>
    <t>Normatividad cargada</t>
  </si>
  <si>
    <t>Gestionar  y monitorear  el desempeño de los procesos.</t>
  </si>
  <si>
    <t>Formular el PGDI de la DPIYC.</t>
  </si>
  <si>
    <t>Fromulación PGDI</t>
  </si>
  <si>
    <t>Realizar el Reporte PGDI</t>
  </si>
  <si>
    <t>Reporte PGDI</t>
  </si>
  <si>
    <t>Elaborar el Informe de Gestión del PGDI</t>
  </si>
  <si>
    <t>Informes de Gestión</t>
  </si>
  <si>
    <t>Gestionar los Riesgos del Proceso</t>
  </si>
  <si>
    <t>Actualizar el Mapa de Riesgos</t>
  </si>
  <si>
    <t>Mapa de Riesgos Actualizado</t>
  </si>
  <si>
    <t>Realizar la autoevaluacion de riesgos por proceso y de corrupcion</t>
  </si>
  <si>
    <t>Autoevaluación de riesgos y controles</t>
  </si>
  <si>
    <t>Elaborar informes resultado de la gestión del riesgo.</t>
  </si>
  <si>
    <t>Informe de Gestión del Riesgo</t>
  </si>
  <si>
    <t>Gestionar Informe de revisión por la dirección</t>
  </si>
  <si>
    <t>Diligenciar y remitir la información que se requiere para el informe de revisión por la dirección.</t>
  </si>
  <si>
    <t>Matrices Diligenciadas, correos electronicos, entre otros.</t>
  </si>
  <si>
    <t>Análizar la Percepcion del Cliente</t>
  </si>
  <si>
    <t>Realizar el ejercicio de percepción del cliente del proceso.</t>
  </si>
  <si>
    <t>Actas de reunión, correos electronicos, tablero de control, entre otros</t>
  </si>
  <si>
    <t>Elaborar Informe Consolidado de Percepción del Cliente de los Procesos</t>
  </si>
  <si>
    <t>Informe de Percepción del Cliente</t>
  </si>
  <si>
    <t>Gestionar la Mejora Continua de los Procesos.</t>
  </si>
  <si>
    <t>Gestionar los planes de mejora del proceso.</t>
  </si>
  <si>
    <t>Planes de mejora gestionados.</t>
  </si>
  <si>
    <t>Participar en las actividades para renovación de la certificación del SGC de la SDS.</t>
  </si>
  <si>
    <t>Realizar las acciones para el desarrollo de los componentes deTransparencia, acceso a la información y lucha contra la corrupción.</t>
  </si>
  <si>
    <t>Cumplimiento de los requisitos establecidos en el Índice de Transparencia de las Entidades Publicas (ITEP) en la SDS. (Si aplica) y los estándares de publicación y divulgación de la información de transparencia y acceso a la información pública (TAIP).</t>
  </si>
  <si>
    <t>Remitir oportunamente los documentos soporte en cumplimiento al TAIP - ITEP. ITB- (Tener en cuenta los tiempos establecidos en la normatividad vigente, así como los definidos en el plan de trabajo)</t>
  </si>
  <si>
    <t>Documentos publicados en la pagina WEB de la SDS.</t>
  </si>
  <si>
    <t>Listados de asistencia o participación</t>
  </si>
  <si>
    <t>Director(a) de Infraestructura y Tecnología</t>
  </si>
  <si>
    <t>a = numero de requerimientos atendidos
b = numero de requierimientos recibidos</t>
  </si>
  <si>
    <t>c = % programado en el trimestre</t>
  </si>
  <si>
    <t xml:space="preserve"> (a / b) * 100 * c (porcentaje)</t>
  </si>
  <si>
    <t>Cordis - Cuadro de control de correspondencia de la Dirección de Infraestructura y Tecnología</t>
  </si>
  <si>
    <t>x</t>
  </si>
  <si>
    <t>Requerimientos de infraestructura y dotación hospitalaria atendidos</t>
  </si>
  <si>
    <t>Cumplir con  los informes de seguimiento trimestrales</t>
  </si>
  <si>
    <t>Porcentaje de avance en la creación del repositorio de información digital</t>
  </si>
  <si>
    <t>Acciones necesarias para el Mantenimiento y Sostenibilidad del del Sistema de Gestión de la SDS realizadas.</t>
  </si>
  <si>
    <t>Acciones para el desarrollo de los componentes deTransparencia, acceso a la información y lucha contra la corrupción realizadas</t>
  </si>
  <si>
    <t>a = informe realizado</t>
  </si>
  <si>
    <t>b = % programado en el trimestre
c= % ejecutado del trimestre</t>
  </si>
  <si>
    <t>si a=1; c=100%*b</t>
  </si>
  <si>
    <t>Archivo de gestión de la Dirección de Infraestructura y Tecnología
Aplicativo de Planes Bienales del MSPS</t>
  </si>
  <si>
    <t>a = Proyectos mejorados</t>
  </si>
  <si>
    <t>Archivo de gestión de la Dirección de Infraestructura y Tecnología</t>
  </si>
  <si>
    <t>Proyecto No: 1191
Meta del Proyecto: 1 y 6</t>
  </si>
  <si>
    <t>Proyecto No: 1191
Meta del Proyecto: 1, 5 y 6</t>
  </si>
  <si>
    <t>Realizar seguimiento semestral del Plan Bienal de Inversiones en Salud 2018-2019 y 2020-2021</t>
  </si>
  <si>
    <t>Proyectos mejorados de Infraestructura y dotación hospitalaria, priorizados para la vigencia 2020</t>
  </si>
  <si>
    <t>Adelantar las acciones tendientes para mejorar el desarrollo de los proyectos de infraestructura y dotación hospitalaria priorizados para la vigencia 2020</t>
  </si>
  <si>
    <t>a = actividades ejecutadas en el trimestre
b = actividades programadas en el trimestre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</si>
</sst>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60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28"/>
      <color indexed="8"/>
      <name val="Arial"/>
      <family val="2"/>
    </font>
    <font>
      <b/>
      <sz val="12"/>
      <color indexed="9"/>
      <name val="Arial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2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62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65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9" fontId="68" fillId="0" borderId="0" xfId="56" applyNumberFormat="1" applyFont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7" fillId="0" borderId="12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/>
    </xf>
    <xf numFmtId="2" fontId="67" fillId="33" borderId="10" xfId="0" applyNumberFormat="1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/>
    </xf>
    <xf numFmtId="0" fontId="69" fillId="34" borderId="10" xfId="0" applyFont="1" applyFill="1" applyBorder="1" applyAlignment="1">
      <alignment horizontal="center" vertical="center"/>
    </xf>
    <xf numFmtId="0" fontId="52" fillId="0" borderId="10" xfId="46" applyBorder="1" applyAlignment="1" quotePrefix="1">
      <alignment horizontal="center" vertical="center" wrapText="1"/>
    </xf>
    <xf numFmtId="0" fontId="70" fillId="0" borderId="10" xfId="0" applyFont="1" applyBorder="1" applyAlignment="1">
      <alignment horizontal="justify" vertical="center" wrapText="1"/>
    </xf>
    <xf numFmtId="9" fontId="68" fillId="0" borderId="10" xfId="56" applyFont="1" applyBorder="1" applyAlignment="1">
      <alignment horizontal="center" vertical="center"/>
    </xf>
    <xf numFmtId="9" fontId="67" fillId="33" borderId="10" xfId="56" applyFont="1" applyFill="1" applyBorder="1" applyAlignment="1">
      <alignment horizontal="center" vertical="center"/>
    </xf>
    <xf numFmtId="9" fontId="69" fillId="34" borderId="10" xfId="56" applyFont="1" applyFill="1" applyBorder="1" applyAlignment="1">
      <alignment horizont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68" fillId="0" borderId="1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9" fontId="17" fillId="0" borderId="10" xfId="56" applyFont="1" applyFill="1" applyBorder="1" applyAlignment="1">
      <alignment horizontal="center" vertical="center" wrapText="1"/>
    </xf>
    <xf numFmtId="9" fontId="71" fillId="33" borderId="10" xfId="56" applyFont="1" applyFill="1" applyBorder="1" applyAlignment="1">
      <alignment horizontal="center" vertical="center" wrapText="1"/>
    </xf>
    <xf numFmtId="9" fontId="72" fillId="23" borderId="10" xfId="56" applyFont="1" applyFill="1" applyBorder="1" applyAlignment="1">
      <alignment horizontal="center" vertical="center" wrapText="1"/>
    </xf>
    <xf numFmtId="9" fontId="73" fillId="0" borderId="10" xfId="56" applyFont="1" applyBorder="1" applyAlignment="1">
      <alignment horizontal="center" vertical="center" wrapText="1"/>
    </xf>
    <xf numFmtId="9" fontId="72" fillId="35" borderId="10" xfId="56" applyFont="1" applyFill="1" applyBorder="1" applyAlignment="1">
      <alignment horizontal="center" vertical="center" wrapText="1"/>
    </xf>
    <xf numFmtId="0" fontId="19" fillId="0" borderId="13" xfId="54" applyFont="1" applyBorder="1" applyAlignment="1">
      <alignment vertical="center"/>
      <protection/>
    </xf>
    <xf numFmtId="0" fontId="19" fillId="0" borderId="14" xfId="54" applyFont="1" applyBorder="1" applyAlignment="1">
      <alignment vertical="center"/>
      <protection/>
    </xf>
    <xf numFmtId="0" fontId="19" fillId="0" borderId="15" xfId="54" applyFont="1" applyBorder="1" applyAlignment="1">
      <alignment vertical="center"/>
      <protection/>
    </xf>
    <xf numFmtId="0" fontId="22" fillId="0" borderId="11" xfId="54" applyFont="1" applyBorder="1" applyAlignment="1">
      <alignment vertical="center"/>
      <protection/>
    </xf>
    <xf numFmtId="0" fontId="22" fillId="0" borderId="0" xfId="54" applyFont="1" applyBorder="1" applyAlignment="1">
      <alignment vertical="center"/>
      <protection/>
    </xf>
    <xf numFmtId="0" fontId="22" fillId="0" borderId="16" xfId="54" applyFont="1" applyBorder="1" applyAlignment="1">
      <alignment vertical="center"/>
      <protection/>
    </xf>
    <xf numFmtId="0" fontId="23" fillId="0" borderId="15" xfId="54" applyFont="1" applyBorder="1" applyAlignment="1">
      <alignment vertical="center"/>
      <protection/>
    </xf>
    <xf numFmtId="0" fontId="24" fillId="0" borderId="17" xfId="54" applyFont="1" applyBorder="1" applyAlignment="1">
      <alignment horizontal="center" vertical="center"/>
      <protection/>
    </xf>
    <xf numFmtId="0" fontId="24" fillId="0" borderId="18" xfId="54" applyFont="1" applyBorder="1" applyAlignment="1">
      <alignment horizontal="center" vertical="center"/>
      <protection/>
    </xf>
    <xf numFmtId="0" fontId="23" fillId="0" borderId="0" xfId="54" applyFont="1" applyBorder="1" applyAlignment="1">
      <alignment horizontal="center" vertical="center"/>
      <protection/>
    </xf>
    <xf numFmtId="0" fontId="23" fillId="0" borderId="16" xfId="54" applyFont="1" applyBorder="1" applyAlignment="1">
      <alignment horizontal="center" vertical="center"/>
      <protection/>
    </xf>
    <xf numFmtId="0" fontId="23" fillId="0" borderId="19" xfId="54" applyFont="1" applyBorder="1" applyAlignment="1">
      <alignment horizontal="justify" vertical="center" wrapText="1"/>
      <protection/>
    </xf>
    <xf numFmtId="0" fontId="23" fillId="0" borderId="20" xfId="54" applyFont="1" applyBorder="1" applyAlignment="1">
      <alignment horizontal="justify" vertical="center" wrapText="1"/>
      <protection/>
    </xf>
    <xf numFmtId="0" fontId="23" fillId="0" borderId="20" xfId="54" applyFont="1" applyBorder="1" applyAlignment="1">
      <alignment vertical="center"/>
      <protection/>
    </xf>
    <xf numFmtId="0" fontId="23" fillId="0" borderId="20" xfId="54" applyFont="1" applyBorder="1" applyAlignment="1">
      <alignment horizontal="right" vertical="center"/>
      <protection/>
    </xf>
    <xf numFmtId="0" fontId="24" fillId="0" borderId="21" xfId="54" applyFont="1" applyBorder="1" applyAlignment="1">
      <alignment horizontal="center" vertical="center"/>
      <protection/>
    </xf>
    <xf numFmtId="0" fontId="23" fillId="0" borderId="19" xfId="54" applyFont="1" applyBorder="1" applyAlignment="1">
      <alignment horizontal="center" vertical="center" wrapText="1"/>
      <protection/>
    </xf>
    <xf numFmtId="0" fontId="23" fillId="0" borderId="20" xfId="54" applyFont="1" applyBorder="1" applyAlignment="1">
      <alignment horizontal="center" vertical="center" wrapText="1"/>
      <protection/>
    </xf>
    <xf numFmtId="0" fontId="23" fillId="0" borderId="21" xfId="54" applyFont="1" applyBorder="1" applyAlignment="1">
      <alignment horizontal="center" vertical="center" wrapText="1"/>
      <protection/>
    </xf>
    <xf numFmtId="0" fontId="23" fillId="0" borderId="19" xfId="54" applyFont="1" applyBorder="1" applyAlignment="1">
      <alignment vertical="center" wrapText="1"/>
      <protection/>
    </xf>
    <xf numFmtId="0" fontId="23" fillId="0" borderId="20" xfId="54" applyFont="1" applyBorder="1" applyAlignment="1">
      <alignment vertical="center" wrapText="1"/>
      <protection/>
    </xf>
    <xf numFmtId="0" fontId="23" fillId="0" borderId="21" xfId="54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2" fontId="68" fillId="0" borderId="10" xfId="0" applyNumberFormat="1" applyFont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vertical="center" wrapText="1"/>
    </xf>
    <xf numFmtId="9" fontId="68" fillId="0" borderId="22" xfId="56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8" fillId="36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9" fontId="67" fillId="33" borderId="10" xfId="56" applyFont="1" applyFill="1" applyBorder="1" applyAlignment="1">
      <alignment horizontal="center" vertical="center" wrapText="1"/>
    </xf>
    <xf numFmtId="2" fontId="67" fillId="33" borderId="10" xfId="0" applyNumberFormat="1" applyFont="1" applyFill="1" applyBorder="1" applyAlignment="1">
      <alignment horizontal="center" vertical="center" wrapText="1"/>
    </xf>
    <xf numFmtId="9" fontId="68" fillId="0" borderId="10" xfId="56" applyFont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9" fontId="69" fillId="34" borderId="10" xfId="56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9" fontId="68" fillId="0" borderId="0" xfId="56" applyFont="1" applyAlignment="1">
      <alignment horizontal="center" vertical="center" wrapText="1"/>
    </xf>
    <xf numFmtId="9" fontId="68" fillId="0" borderId="10" xfId="56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 wrapText="1"/>
    </xf>
    <xf numFmtId="9" fontId="68" fillId="0" borderId="0" xfId="56" applyFont="1" applyFill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9" fontId="68" fillId="0" borderId="10" xfId="56" applyFont="1" applyFill="1" applyBorder="1" applyAlignment="1">
      <alignment horizontal="center" vertical="center" wrapText="1"/>
    </xf>
    <xf numFmtId="2" fontId="68" fillId="36" borderId="10" xfId="0" applyNumberFormat="1" applyFont="1" applyFill="1" applyBorder="1" applyAlignment="1">
      <alignment horizontal="center" vertical="center" wrapText="1"/>
    </xf>
    <xf numFmtId="9" fontId="68" fillId="36" borderId="10" xfId="56" applyFont="1" applyFill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2" fontId="71" fillId="36" borderId="24" xfId="0" applyNumberFormat="1" applyFont="1" applyFill="1" applyBorder="1" applyAlignment="1">
      <alignment horizontal="center" vertical="center" wrapText="1"/>
    </xf>
    <xf numFmtId="2" fontId="71" fillId="36" borderId="18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75" fillId="34" borderId="11" xfId="0" applyFont="1" applyFill="1" applyBorder="1" applyAlignment="1">
      <alignment horizontal="center"/>
    </xf>
    <xf numFmtId="0" fontId="75" fillId="34" borderId="0" xfId="0" applyFont="1" applyFill="1" applyBorder="1" applyAlignment="1">
      <alignment horizontal="center"/>
    </xf>
    <xf numFmtId="9" fontId="67" fillId="0" borderId="25" xfId="0" applyNumberFormat="1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9" fontId="68" fillId="0" borderId="22" xfId="56" applyFont="1" applyBorder="1" applyAlignment="1">
      <alignment horizontal="center" vertical="center"/>
    </xf>
    <xf numFmtId="9" fontId="68" fillId="0" borderId="27" xfId="56" applyFont="1" applyBorder="1" applyAlignment="1">
      <alignment horizontal="center" vertical="center"/>
    </xf>
    <xf numFmtId="9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wrapText="1"/>
    </xf>
    <xf numFmtId="0" fontId="68" fillId="0" borderId="27" xfId="0" applyFont="1" applyFill="1" applyBorder="1" applyAlignment="1">
      <alignment horizontal="center" wrapText="1"/>
    </xf>
    <xf numFmtId="9" fontId="68" fillId="0" borderId="28" xfId="56" applyFont="1" applyBorder="1" applyAlignment="1">
      <alignment horizontal="center" vertical="center"/>
    </xf>
    <xf numFmtId="9" fontId="67" fillId="0" borderId="12" xfId="0" applyNumberFormat="1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justify" vertical="center" wrapText="1"/>
    </xf>
    <xf numFmtId="0" fontId="68" fillId="0" borderId="28" xfId="0" applyFont="1" applyBorder="1" applyAlignment="1">
      <alignment horizontal="justify" vertical="center" wrapText="1"/>
    </xf>
    <xf numFmtId="0" fontId="68" fillId="0" borderId="27" xfId="0" applyFont="1" applyBorder="1" applyAlignment="1">
      <alignment horizontal="justify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36" borderId="22" xfId="0" applyFont="1" applyFill="1" applyBorder="1" applyAlignment="1">
      <alignment horizontal="center" vertical="center" wrapText="1"/>
    </xf>
    <xf numFmtId="0" fontId="67" fillId="36" borderId="28" xfId="0" applyFont="1" applyFill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19" fillId="0" borderId="29" xfId="54" applyFont="1" applyBorder="1" applyAlignment="1">
      <alignment horizontal="center" vertical="center"/>
      <protection/>
    </xf>
    <xf numFmtId="0" fontId="19" fillId="0" borderId="30" xfId="54" applyFont="1" applyBorder="1" applyAlignment="1">
      <alignment horizontal="center" vertical="center"/>
      <protection/>
    </xf>
    <xf numFmtId="0" fontId="20" fillId="0" borderId="30" xfId="54" applyFont="1" applyBorder="1" applyAlignment="1">
      <alignment horizontal="center" vertical="center" wrapText="1"/>
      <protection/>
    </xf>
    <xf numFmtId="0" fontId="20" fillId="0" borderId="30" xfId="54" applyFont="1" applyBorder="1" applyAlignment="1">
      <alignment horizontal="center" vertical="center"/>
      <protection/>
    </xf>
    <xf numFmtId="0" fontId="21" fillId="0" borderId="31" xfId="54" applyFont="1" applyBorder="1" applyAlignment="1">
      <alignment horizontal="left" vertical="center" wrapText="1"/>
      <protection/>
    </xf>
    <xf numFmtId="0" fontId="21" fillId="0" borderId="32" xfId="54" applyFont="1" applyBorder="1" applyAlignment="1">
      <alignment horizontal="left" vertical="center"/>
      <protection/>
    </xf>
    <xf numFmtId="0" fontId="21" fillId="0" borderId="33" xfId="54" applyFont="1" applyBorder="1" applyAlignment="1">
      <alignment horizontal="left" vertical="center"/>
      <protection/>
    </xf>
    <xf numFmtId="0" fontId="19" fillId="0" borderId="34" xfId="54" applyFont="1" applyBorder="1" applyAlignment="1">
      <alignment horizontal="center" vertical="center"/>
      <protection/>
    </xf>
    <xf numFmtId="0" fontId="24" fillId="37" borderId="17" xfId="54" applyFont="1" applyFill="1" applyBorder="1" applyAlignment="1">
      <alignment horizontal="left" vertical="center"/>
      <protection/>
    </xf>
    <xf numFmtId="0" fontId="24" fillId="37" borderId="18" xfId="54" applyFont="1" applyFill="1" applyBorder="1" applyAlignment="1">
      <alignment horizontal="left" vertical="center"/>
      <protection/>
    </xf>
    <xf numFmtId="0" fontId="24" fillId="37" borderId="23" xfId="54" applyFont="1" applyFill="1" applyBorder="1" applyAlignment="1">
      <alignment horizontal="left" vertical="center"/>
      <protection/>
    </xf>
    <xf numFmtId="0" fontId="23" fillId="0" borderId="24" xfId="54" applyFont="1" applyBorder="1" applyAlignment="1">
      <alignment horizontal="left" vertical="center"/>
      <protection/>
    </xf>
    <xf numFmtId="0" fontId="23" fillId="0" borderId="18" xfId="54" applyFont="1" applyBorder="1" applyAlignment="1">
      <alignment horizontal="left" vertical="center"/>
      <protection/>
    </xf>
    <xf numFmtId="0" fontId="23" fillId="0" borderId="35" xfId="54" applyFont="1" applyBorder="1" applyAlignment="1">
      <alignment horizontal="left" vertical="center"/>
      <protection/>
    </xf>
    <xf numFmtId="0" fontId="23" fillId="0" borderId="12" xfId="54" applyFont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23" fillId="0" borderId="36" xfId="54" applyFont="1" applyBorder="1" applyAlignment="1">
      <alignment horizontal="center" vertical="center" wrapText="1"/>
      <protection/>
    </xf>
    <xf numFmtId="0" fontId="24" fillId="37" borderId="12" xfId="54" applyFont="1" applyFill="1" applyBorder="1" applyAlignment="1">
      <alignment horizontal="center" vertical="center"/>
      <protection/>
    </xf>
    <xf numFmtId="0" fontId="24" fillId="37" borderId="10" xfId="54" applyFont="1" applyFill="1" applyBorder="1" applyAlignment="1">
      <alignment horizontal="center" vertical="center"/>
      <protection/>
    </xf>
    <xf numFmtId="0" fontId="24" fillId="37" borderId="24" xfId="54" applyFont="1" applyFill="1" applyBorder="1" applyAlignment="1">
      <alignment horizontal="center" vertical="center"/>
      <protection/>
    </xf>
    <xf numFmtId="0" fontId="24" fillId="37" borderId="18" xfId="54" applyFont="1" applyFill="1" applyBorder="1" applyAlignment="1">
      <alignment horizontal="center" vertical="center"/>
      <protection/>
    </xf>
    <xf numFmtId="0" fontId="24" fillId="37" borderId="35" xfId="54" applyFont="1" applyFill="1" applyBorder="1" applyAlignment="1">
      <alignment horizontal="center" vertical="center"/>
      <protection/>
    </xf>
    <xf numFmtId="0" fontId="23" fillId="38" borderId="13" xfId="54" applyFont="1" applyFill="1" applyBorder="1" applyAlignment="1">
      <alignment horizontal="center" vertical="center" wrapText="1"/>
      <protection/>
    </xf>
    <xf numFmtId="0" fontId="23" fillId="38" borderId="14" xfId="54" applyFont="1" applyFill="1" applyBorder="1" applyAlignment="1">
      <alignment horizontal="center" vertical="center" wrapText="1"/>
      <protection/>
    </xf>
    <xf numFmtId="0" fontId="23" fillId="38" borderId="37" xfId="54" applyFont="1" applyFill="1" applyBorder="1" applyAlignment="1">
      <alignment horizontal="center" vertical="center" wrapText="1"/>
      <protection/>
    </xf>
    <xf numFmtId="0" fontId="24" fillId="39" borderId="12" xfId="54" applyFont="1" applyFill="1" applyBorder="1" applyAlignment="1">
      <alignment horizontal="center" vertical="center"/>
      <protection/>
    </xf>
    <xf numFmtId="0" fontId="24" fillId="39" borderId="10" xfId="54" applyFont="1" applyFill="1" applyBorder="1" applyAlignment="1">
      <alignment horizontal="center" vertical="center"/>
      <protection/>
    </xf>
    <xf numFmtId="0" fontId="24" fillId="39" borderId="24" xfId="54" applyFont="1" applyFill="1" applyBorder="1" applyAlignment="1">
      <alignment horizontal="center" vertical="center" wrapText="1"/>
      <protection/>
    </xf>
    <xf numFmtId="0" fontId="24" fillId="39" borderId="18" xfId="54" applyFont="1" applyFill="1" applyBorder="1" applyAlignment="1">
      <alignment horizontal="center" vertical="center" wrapText="1"/>
      <protection/>
    </xf>
    <xf numFmtId="0" fontId="24" fillId="39" borderId="35" xfId="54" applyFont="1" applyFill="1" applyBorder="1" applyAlignment="1">
      <alignment horizontal="center" vertical="center" wrapText="1"/>
      <protection/>
    </xf>
    <xf numFmtId="0" fontId="23" fillId="0" borderId="12" xfId="54" applyFont="1" applyBorder="1" applyAlignment="1">
      <alignment horizontal="left" vertical="center" wrapText="1"/>
      <protection/>
    </xf>
    <xf numFmtId="0" fontId="23" fillId="0" borderId="10" xfId="54" applyFont="1" applyBorder="1" applyAlignment="1">
      <alignment horizontal="left" vertical="center" wrapText="1"/>
      <protection/>
    </xf>
    <xf numFmtId="9" fontId="23" fillId="0" borderId="10" xfId="54" applyNumberFormat="1" applyFont="1" applyBorder="1" applyAlignment="1">
      <alignment horizontal="center" vertical="center" wrapText="1"/>
      <protection/>
    </xf>
    <xf numFmtId="0" fontId="24" fillId="39" borderId="17" xfId="54" applyFont="1" applyFill="1" applyBorder="1" applyAlignment="1">
      <alignment horizontal="center" vertical="center"/>
      <protection/>
    </xf>
    <xf numFmtId="0" fontId="24" fillId="39" borderId="18" xfId="54" applyFont="1" applyFill="1" applyBorder="1" applyAlignment="1">
      <alignment horizontal="center" vertical="center"/>
      <protection/>
    </xf>
    <xf numFmtId="0" fontId="24" fillId="39" borderId="35" xfId="54" applyFont="1" applyFill="1" applyBorder="1" applyAlignment="1">
      <alignment horizontal="center" vertical="center"/>
      <protection/>
    </xf>
    <xf numFmtId="0" fontId="24" fillId="39" borderId="24" xfId="54" applyFont="1" applyFill="1" applyBorder="1" applyAlignment="1">
      <alignment horizontal="center" vertical="center"/>
      <protection/>
    </xf>
    <xf numFmtId="0" fontId="24" fillId="39" borderId="38" xfId="54" applyFont="1" applyFill="1" applyBorder="1" applyAlignment="1">
      <alignment horizontal="center" vertical="center"/>
      <protection/>
    </xf>
    <xf numFmtId="0" fontId="24" fillId="39" borderId="39" xfId="54" applyFont="1" applyFill="1" applyBorder="1" applyAlignment="1">
      <alignment horizontal="center" vertical="center"/>
      <protection/>
    </xf>
    <xf numFmtId="0" fontId="24" fillId="39" borderId="40" xfId="54" applyFont="1" applyFill="1" applyBorder="1" applyAlignment="1">
      <alignment horizontal="center" vertical="center"/>
      <protection/>
    </xf>
    <xf numFmtId="0" fontId="0" fillId="36" borderId="41" xfId="0" applyFill="1" applyBorder="1" applyAlignment="1">
      <alignment horizontal="center" wrapText="1"/>
    </xf>
    <xf numFmtId="0" fontId="0" fillId="36" borderId="42" xfId="0" applyFill="1" applyBorder="1" applyAlignment="1">
      <alignment horizontal="center" wrapText="1"/>
    </xf>
    <xf numFmtId="10" fontId="23" fillId="0" borderId="17" xfId="54" applyNumberFormat="1" applyFont="1" applyBorder="1" applyAlignment="1">
      <alignment horizontal="center" vertical="center" wrapText="1"/>
      <protection/>
    </xf>
    <xf numFmtId="10" fontId="23" fillId="0" borderId="18" xfId="54" applyNumberFormat="1" applyFont="1" applyBorder="1" applyAlignment="1">
      <alignment horizontal="center" vertical="center" wrapText="1"/>
      <protection/>
    </xf>
    <xf numFmtId="0" fontId="24" fillId="39" borderId="23" xfId="54" applyFont="1" applyFill="1" applyBorder="1" applyAlignment="1">
      <alignment horizontal="center" vertical="center"/>
      <protection/>
    </xf>
    <xf numFmtId="9" fontId="23" fillId="0" borderId="17" xfId="54" applyNumberFormat="1" applyFont="1" applyBorder="1" applyAlignment="1">
      <alignment horizontal="center" vertical="center" wrapText="1"/>
      <protection/>
    </xf>
    <xf numFmtId="0" fontId="23" fillId="0" borderId="18" xfId="54" applyFont="1" applyBorder="1" applyAlignment="1">
      <alignment horizontal="center" vertical="center" wrapText="1"/>
      <protection/>
    </xf>
    <xf numFmtId="0" fontId="23" fillId="0" borderId="23" xfId="54" applyFont="1" applyBorder="1" applyAlignment="1">
      <alignment horizontal="center" vertical="center" wrapText="1"/>
      <protection/>
    </xf>
    <xf numFmtId="9" fontId="23" fillId="0" borderId="24" xfId="54" applyNumberFormat="1" applyFont="1" applyBorder="1" applyAlignment="1">
      <alignment horizontal="center" vertical="center" wrapText="1"/>
      <protection/>
    </xf>
    <xf numFmtId="0" fontId="23" fillId="0" borderId="35" xfId="54" applyFont="1" applyBorder="1" applyAlignment="1">
      <alignment horizontal="center" vertical="center" wrapText="1"/>
      <protection/>
    </xf>
    <xf numFmtId="0" fontId="24" fillId="39" borderId="43" xfId="54" applyFont="1" applyFill="1" applyBorder="1" applyAlignment="1">
      <alignment horizontal="center" vertical="center"/>
      <protection/>
    </xf>
    <xf numFmtId="0" fontId="24" fillId="39" borderId="14" xfId="54" applyFont="1" applyFill="1" applyBorder="1" applyAlignment="1">
      <alignment horizontal="center" vertical="center"/>
      <protection/>
    </xf>
    <xf numFmtId="0" fontId="24" fillId="39" borderId="44" xfId="54" applyFont="1" applyFill="1" applyBorder="1" applyAlignment="1">
      <alignment horizontal="center" vertical="center"/>
      <protection/>
    </xf>
    <xf numFmtId="0" fontId="24" fillId="39" borderId="19" xfId="54" applyFont="1" applyFill="1" applyBorder="1" applyAlignment="1">
      <alignment horizontal="center" vertical="center"/>
      <protection/>
    </xf>
    <xf numFmtId="0" fontId="24" fillId="39" borderId="20" xfId="54" applyFont="1" applyFill="1" applyBorder="1" applyAlignment="1">
      <alignment horizontal="center" vertical="center"/>
      <protection/>
    </xf>
    <xf numFmtId="0" fontId="24" fillId="39" borderId="45" xfId="54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9" fontId="23" fillId="0" borderId="10" xfId="56" applyFont="1" applyBorder="1" applyAlignment="1">
      <alignment horizontal="center" vertical="center" wrapText="1"/>
    </xf>
    <xf numFmtId="9" fontId="23" fillId="0" borderId="36" xfId="56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0</xdr:row>
      <xdr:rowOff>85725</xdr:rowOff>
    </xdr:from>
    <xdr:to>
      <xdr:col>9</xdr:col>
      <xdr:colOff>1695450</xdr:colOff>
      <xdr:row>0</xdr:row>
      <xdr:rowOff>1285875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85725"/>
          <a:ext cx="13430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0</xdr:row>
      <xdr:rowOff>76200</xdr:rowOff>
    </xdr:from>
    <xdr:to>
      <xdr:col>0</xdr:col>
      <xdr:colOff>1733550</xdr:colOff>
      <xdr:row>0</xdr:row>
      <xdr:rowOff>1295400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76200"/>
          <a:ext cx="125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228600</xdr:rowOff>
    </xdr:from>
    <xdr:to>
      <xdr:col>1</xdr:col>
      <xdr:colOff>1200150</xdr:colOff>
      <xdr:row>1</xdr:row>
      <xdr:rowOff>1123950</xdr:rowOff>
    </xdr:to>
    <xdr:pic>
      <xdr:nvPicPr>
        <xdr:cNvPr id="1" name="Picture 1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419100"/>
          <a:ext cx="876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1</xdr:row>
      <xdr:rowOff>57150</xdr:rowOff>
    </xdr:from>
    <xdr:to>
      <xdr:col>9</xdr:col>
      <xdr:colOff>1466850</xdr:colOff>
      <xdr:row>1</xdr:row>
      <xdr:rowOff>1266825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0" y="247650"/>
          <a:ext cx="11049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3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4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3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4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3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4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3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4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3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4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3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4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"/>
  <sheetViews>
    <sheetView tabSelected="1" view="pageBreakPreview" zoomScaleNormal="70" zoomScaleSheetLayoutView="100" zoomScalePageLayoutView="70" workbookViewId="0" topLeftCell="A1">
      <selection activeCell="B3" sqref="B3"/>
    </sheetView>
  </sheetViews>
  <sheetFormatPr defaultColWidth="11.421875" defaultRowHeight="15"/>
  <cols>
    <col min="1" max="1" width="37.00390625" style="12" customWidth="1"/>
    <col min="2" max="2" width="32.7109375" style="12" bestFit="1" customWidth="1"/>
    <col min="3" max="3" width="27.8515625" style="12" customWidth="1"/>
    <col min="4" max="4" width="19.140625" style="12" bestFit="1" customWidth="1"/>
    <col min="5" max="5" width="20.421875" style="12" bestFit="1" customWidth="1"/>
    <col min="6" max="6" width="25.7109375" style="12" bestFit="1" customWidth="1"/>
    <col min="7" max="7" width="26.421875" style="12" bestFit="1" customWidth="1"/>
    <col min="8" max="8" width="25.7109375" style="12" bestFit="1" customWidth="1"/>
    <col min="9" max="9" width="25.421875" style="12" bestFit="1" customWidth="1"/>
    <col min="10" max="10" width="26.8515625" style="12" bestFit="1" customWidth="1"/>
    <col min="11" max="11" width="3.421875" style="12" bestFit="1" customWidth="1"/>
    <col min="12" max="64" width="10.8515625" style="12" customWidth="1"/>
    <col min="65" max="66" width="0" style="12" hidden="1" customWidth="1"/>
    <col min="67" max="16384" width="10.8515625" style="12" customWidth="1"/>
  </cols>
  <sheetData>
    <row r="1" spans="1:10" s="1" customFormat="1" ht="108.75" customHeight="1">
      <c r="A1" s="29"/>
      <c r="B1" s="93" t="s">
        <v>26</v>
      </c>
      <c r="C1" s="93"/>
      <c r="D1" s="93"/>
      <c r="E1" s="93"/>
      <c r="F1" s="93"/>
      <c r="G1" s="93"/>
      <c r="H1" s="93" t="s">
        <v>0</v>
      </c>
      <c r="I1" s="93"/>
      <c r="J1" s="30"/>
    </row>
    <row r="2" spans="1:67" s="3" customFormat="1" ht="27">
      <c r="A2" s="94" t="s">
        <v>129</v>
      </c>
      <c r="B2" s="94"/>
      <c r="C2" s="94"/>
      <c r="D2" s="94"/>
      <c r="E2" s="94"/>
      <c r="F2" s="94"/>
      <c r="G2" s="94"/>
      <c r="H2" s="94"/>
      <c r="I2" s="2" t="s">
        <v>1</v>
      </c>
      <c r="J2" s="2">
        <v>2020</v>
      </c>
      <c r="BM2" s="3" t="s">
        <v>2</v>
      </c>
      <c r="BN2" s="4" t="s">
        <v>3</v>
      </c>
      <c r="BO2" s="5"/>
    </row>
    <row r="3" spans="1:67" s="8" customFormat="1" ht="60.75">
      <c r="A3" s="6" t="s">
        <v>4</v>
      </c>
      <c r="B3" s="6" t="s">
        <v>5</v>
      </c>
      <c r="C3" s="7" t="s">
        <v>6</v>
      </c>
      <c r="D3" s="7" t="s">
        <v>7</v>
      </c>
      <c r="E3" s="7" t="s">
        <v>25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BM3" s="3" t="s">
        <v>13</v>
      </c>
      <c r="BN3" s="4" t="s">
        <v>14</v>
      </c>
      <c r="BO3" s="5"/>
    </row>
    <row r="4" spans="1:67" s="8" customFormat="1" ht="89.25">
      <c r="A4" s="32" t="s">
        <v>127</v>
      </c>
      <c r="B4" s="25" t="s">
        <v>90</v>
      </c>
      <c r="C4" s="24" t="s">
        <v>180</v>
      </c>
      <c r="D4" s="70" t="s">
        <v>126</v>
      </c>
      <c r="E4" s="37">
        <v>0.24</v>
      </c>
      <c r="F4" s="38">
        <f>'FORMULACIÓN PGDI - III.'!G14</f>
        <v>0.25</v>
      </c>
      <c r="G4" s="38">
        <f>'FORMULACIÓN PGDI - III.'!H14</f>
        <v>0.25</v>
      </c>
      <c r="H4" s="38">
        <f>'FORMULACIÓN PGDI - III.'!I14</f>
        <v>0.25</v>
      </c>
      <c r="I4" s="38">
        <f>'FORMULACIÓN PGDI - III.'!J14</f>
        <v>0.25</v>
      </c>
      <c r="J4" s="39">
        <f>+SUM(F4:I4)</f>
        <v>1</v>
      </c>
      <c r="BM4" s="3"/>
      <c r="BN4" s="4"/>
      <c r="BO4" s="5"/>
    </row>
    <row r="5" spans="1:67" s="8" customFormat="1" ht="89.25">
      <c r="A5" s="32" t="s">
        <v>127</v>
      </c>
      <c r="B5" s="25" t="s">
        <v>103</v>
      </c>
      <c r="C5" s="24" t="s">
        <v>181</v>
      </c>
      <c r="D5" s="70" t="s">
        <v>126</v>
      </c>
      <c r="E5" s="37">
        <v>0.16</v>
      </c>
      <c r="F5" s="38">
        <f>'FORMULACIÓN PGDI - III.'!G23</f>
        <v>0.39</v>
      </c>
      <c r="G5" s="38">
        <f>'FORMULACIÓN PGDI - III.'!H23</f>
        <v>0.17</v>
      </c>
      <c r="H5" s="38">
        <f>'FORMULACIÓN PGDI - III.'!I23</f>
        <v>0.28</v>
      </c>
      <c r="I5" s="38">
        <f>'FORMULACIÓN PGDI - III.'!J23</f>
        <v>0.16</v>
      </c>
      <c r="J5" s="39">
        <f>+SUM(F5:I5)</f>
        <v>1</v>
      </c>
      <c r="BM5" s="3"/>
      <c r="BN5" s="4"/>
      <c r="BO5" s="5"/>
    </row>
    <row r="6" spans="1:67" s="8" customFormat="1" ht="89.25">
      <c r="A6" s="32" t="s">
        <v>127</v>
      </c>
      <c r="B6" s="25" t="s">
        <v>195</v>
      </c>
      <c r="C6" s="24" t="s">
        <v>194</v>
      </c>
      <c r="D6" s="70" t="s">
        <v>126</v>
      </c>
      <c r="E6" s="37">
        <v>0.24</v>
      </c>
      <c r="F6" s="38">
        <f>'FORMULACIÓN PGDI - III.'!G28</f>
        <v>0.22</v>
      </c>
      <c r="G6" s="38">
        <f>'FORMULACIÓN PGDI - III.'!H28</f>
        <v>0.26</v>
      </c>
      <c r="H6" s="38">
        <f>'FORMULACIÓN PGDI - III.'!I28</f>
        <v>0.26</v>
      </c>
      <c r="I6" s="38">
        <f>'FORMULACIÓN PGDI - III.'!J28</f>
        <v>0.26</v>
      </c>
      <c r="J6" s="39">
        <f>+SUM(F6:I6)</f>
        <v>1</v>
      </c>
      <c r="BM6" s="3"/>
      <c r="BN6" s="4"/>
      <c r="BO6" s="5"/>
    </row>
    <row r="7" spans="1:67" s="8" customFormat="1" ht="89.25">
      <c r="A7" s="32" t="s">
        <v>127</v>
      </c>
      <c r="B7" s="25" t="s">
        <v>125</v>
      </c>
      <c r="C7" s="24" t="s">
        <v>182</v>
      </c>
      <c r="D7" s="70" t="s">
        <v>126</v>
      </c>
      <c r="E7" s="37">
        <v>0.06</v>
      </c>
      <c r="F7" s="38">
        <f>'FORMULACIÓN PGDI - III.'!G32</f>
        <v>0</v>
      </c>
      <c r="G7" s="38">
        <f>'FORMULACIÓN PGDI - III.'!H32</f>
        <v>1</v>
      </c>
      <c r="H7" s="38">
        <f>'FORMULACIÓN PGDI - III.'!I32</f>
        <v>0</v>
      </c>
      <c r="I7" s="38">
        <f>'FORMULACIÓN PGDI - III.'!J32</f>
        <v>0</v>
      </c>
      <c r="J7" s="39">
        <f>+SUM(F7:I7)</f>
        <v>1</v>
      </c>
      <c r="BM7" s="3"/>
      <c r="BN7" s="4"/>
      <c r="BO7" s="5"/>
    </row>
    <row r="8" spans="1:66" s="11" customFormat="1" ht="89.25">
      <c r="A8" s="33" t="s">
        <v>128</v>
      </c>
      <c r="B8" s="31" t="s">
        <v>136</v>
      </c>
      <c r="C8" s="24" t="s">
        <v>183</v>
      </c>
      <c r="D8" s="70" t="s">
        <v>126</v>
      </c>
      <c r="E8" s="40">
        <v>0.15</v>
      </c>
      <c r="F8" s="38">
        <f>'FORMULACIÓN PGDI - III.'!G53</f>
        <v>0.16999999999999998</v>
      </c>
      <c r="G8" s="38">
        <f>'FORMULACIÓN PGDI - III.'!H53</f>
        <v>0.19999999999999998</v>
      </c>
      <c r="H8" s="38">
        <f>'FORMULACIÓN PGDI - III.'!I53</f>
        <v>0.45000000000000007</v>
      </c>
      <c r="I8" s="38">
        <f>'FORMULACIÓN PGDI - III.'!J53</f>
        <v>0.18</v>
      </c>
      <c r="J8" s="39">
        <f>+SUM(F8:I8)</f>
        <v>1</v>
      </c>
      <c r="K8" s="10"/>
      <c r="BM8" s="3"/>
      <c r="BN8" s="4"/>
    </row>
    <row r="9" spans="1:66" s="11" customFormat="1" ht="89.25">
      <c r="A9" s="33" t="s">
        <v>128</v>
      </c>
      <c r="B9" s="31" t="s">
        <v>169</v>
      </c>
      <c r="C9" s="24" t="s">
        <v>184</v>
      </c>
      <c r="D9" s="70" t="s">
        <v>126</v>
      </c>
      <c r="E9" s="40">
        <v>0.15</v>
      </c>
      <c r="F9" s="38">
        <f>'FORMULACIÓN PGDI - III.'!G56</f>
        <v>0.25</v>
      </c>
      <c r="G9" s="38">
        <f>'FORMULACIÓN PGDI - III.'!H56</f>
        <v>0.25</v>
      </c>
      <c r="H9" s="38">
        <f>'FORMULACIÓN PGDI - III.'!I56</f>
        <v>0.25</v>
      </c>
      <c r="I9" s="38">
        <f>'FORMULACIÓN PGDI - III.'!J56</f>
        <v>0.25</v>
      </c>
      <c r="J9" s="39">
        <f>+SUM(F9:I9)</f>
        <v>1</v>
      </c>
      <c r="K9" s="10"/>
      <c r="BM9" s="3"/>
      <c r="BN9" s="4"/>
    </row>
    <row r="10" spans="1:66" s="11" customFormat="1" ht="25.5">
      <c r="A10" s="89"/>
      <c r="B10" s="89"/>
      <c r="C10" s="89"/>
      <c r="D10" s="90"/>
      <c r="E10" s="41">
        <f>SUM(E4:E9)</f>
        <v>1</v>
      </c>
      <c r="F10" s="91"/>
      <c r="G10" s="92"/>
      <c r="H10" s="92"/>
      <c r="I10" s="92"/>
      <c r="J10" s="92"/>
      <c r="K10" s="10"/>
      <c r="BM10" s="3"/>
      <c r="BN10" s="34"/>
    </row>
  </sheetData>
  <sheetProtection/>
  <mergeCells count="5">
    <mergeCell ref="A10:D10"/>
    <mergeCell ref="F10:J10"/>
    <mergeCell ref="B1:G1"/>
    <mergeCell ref="H1:I1"/>
    <mergeCell ref="A2:H2"/>
  </mergeCells>
  <hyperlinks>
    <hyperlink ref="C4" location="'HV M1'!A1" display="Requerimientos de infraestructura y dotación hospitalaria atendidos"/>
  </hyperlinks>
  <printOptions/>
  <pageMargins left="0.7086614173228347" right="0.7086614173228347" top="0.7480314960629921" bottom="0.7480314960629921" header="0.31496062992125984" footer="0.31496062992125984"/>
  <pageSetup orientation="landscape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6"/>
  <sheetViews>
    <sheetView view="pageBreakPreview" zoomScaleNormal="85" zoomScaleSheetLayoutView="100" zoomScalePageLayoutView="85" workbookViewId="0" topLeftCell="A1">
      <selection activeCell="B33" sqref="B33:B52"/>
    </sheetView>
  </sheetViews>
  <sheetFormatPr defaultColWidth="11.421875" defaultRowHeight="15"/>
  <cols>
    <col min="1" max="1" width="13.140625" style="0" customWidth="1"/>
    <col min="2" max="2" width="22.421875" style="0" customWidth="1"/>
    <col min="3" max="3" width="29.28125" style="0" customWidth="1"/>
    <col min="4" max="4" width="18.00390625" style="64" bestFit="1" customWidth="1"/>
    <col min="5" max="5" width="29.28125" style="0" customWidth="1"/>
    <col min="6" max="6" width="26.8515625" style="0" bestFit="1" customWidth="1"/>
    <col min="7" max="7" width="22.00390625" style="0" customWidth="1"/>
    <col min="8" max="8" width="17.140625" style="0" customWidth="1"/>
    <col min="9" max="10" width="29.28125" style="0" customWidth="1"/>
    <col min="244" max="244" width="22.421875" style="0" customWidth="1"/>
    <col min="245" max="252" width="29.28125" style="0" customWidth="1"/>
  </cols>
  <sheetData>
    <row r="2" spans="2:10" ht="105">
      <c r="B2" s="13"/>
      <c r="C2" s="93" t="s">
        <v>26</v>
      </c>
      <c r="D2" s="93"/>
      <c r="E2" s="93"/>
      <c r="F2" s="93"/>
      <c r="G2" s="93"/>
      <c r="H2" s="93"/>
      <c r="I2" s="14" t="s">
        <v>15</v>
      </c>
      <c r="J2" s="14"/>
    </row>
    <row r="3" spans="2:10" ht="8.25" customHeight="1">
      <c r="B3" s="95"/>
      <c r="C3" s="96"/>
      <c r="D3" s="96"/>
      <c r="E3" s="96"/>
      <c r="F3" s="96"/>
      <c r="G3" s="96"/>
      <c r="H3" s="96"/>
      <c r="I3" s="96"/>
      <c r="J3" s="96"/>
    </row>
    <row r="4" spans="2:10" ht="15">
      <c r="B4" s="15"/>
      <c r="C4" s="16"/>
      <c r="D4" s="80"/>
      <c r="E4" s="16"/>
      <c r="F4" s="16"/>
      <c r="G4" s="16"/>
      <c r="H4" s="16"/>
      <c r="I4" s="16"/>
      <c r="J4" s="16"/>
    </row>
    <row r="5" spans="2:10" ht="75.75" customHeight="1">
      <c r="B5" s="17" t="s">
        <v>16</v>
      </c>
      <c r="C5" s="18" t="s">
        <v>17</v>
      </c>
      <c r="D5" s="19" t="s">
        <v>18</v>
      </c>
      <c r="E5" s="18" t="s">
        <v>19</v>
      </c>
      <c r="F5" s="9" t="s">
        <v>20</v>
      </c>
      <c r="G5" s="19" t="s">
        <v>8</v>
      </c>
      <c r="H5" s="19" t="s">
        <v>9</v>
      </c>
      <c r="I5" s="19" t="s">
        <v>21</v>
      </c>
      <c r="J5" s="19" t="s">
        <v>22</v>
      </c>
    </row>
    <row r="6" spans="2:10" ht="120">
      <c r="B6" s="97" t="str">
        <f>'FORMULACIÓN PGDI - I'!B4</f>
        <v>Evaluar el 100% de los requerimientos de infraestructura y dotación hospitalaria</v>
      </c>
      <c r="C6" s="99" t="s">
        <v>91</v>
      </c>
      <c r="D6" s="101">
        <f>+SUM(G8:J8)</f>
        <v>0.4</v>
      </c>
      <c r="E6" s="68" t="s">
        <v>92</v>
      </c>
      <c r="F6" s="68" t="s">
        <v>93</v>
      </c>
      <c r="G6" s="26">
        <v>0.05</v>
      </c>
      <c r="H6" s="26">
        <v>0.05</v>
      </c>
      <c r="I6" s="26">
        <v>0.05</v>
      </c>
      <c r="J6" s="26">
        <v>0.05</v>
      </c>
    </row>
    <row r="7" spans="2:10" ht="195.75" customHeight="1">
      <c r="B7" s="98"/>
      <c r="C7" s="100"/>
      <c r="D7" s="102"/>
      <c r="E7" s="68" t="s">
        <v>94</v>
      </c>
      <c r="F7" s="68" t="s">
        <v>95</v>
      </c>
      <c r="G7" s="26">
        <v>0.05</v>
      </c>
      <c r="H7" s="26">
        <v>0.05</v>
      </c>
      <c r="I7" s="26">
        <v>0.05</v>
      </c>
      <c r="J7" s="26">
        <v>0.05</v>
      </c>
    </row>
    <row r="8" spans="2:10" ht="15.75">
      <c r="B8" s="98"/>
      <c r="C8" s="20" t="s">
        <v>23</v>
      </c>
      <c r="D8" s="27">
        <f>SUM(D6)</f>
        <v>0.4</v>
      </c>
      <c r="E8" s="21"/>
      <c r="F8" s="21"/>
      <c r="G8" s="27">
        <f>+SUM(G3:G7)</f>
        <v>0.1</v>
      </c>
      <c r="H8" s="27">
        <f>+SUM(H3:H7)</f>
        <v>0.1</v>
      </c>
      <c r="I8" s="27">
        <f>+SUM(I3:I7)</f>
        <v>0.1</v>
      </c>
      <c r="J8" s="27">
        <f>+SUM(J3:J7)</f>
        <v>0.1</v>
      </c>
    </row>
    <row r="9" spans="2:10" ht="60">
      <c r="B9" s="98"/>
      <c r="C9" s="99" t="s">
        <v>96</v>
      </c>
      <c r="D9" s="101">
        <f>+SUM(G11:J11)</f>
        <v>0.4</v>
      </c>
      <c r="E9" s="68" t="s">
        <v>97</v>
      </c>
      <c r="F9" s="68" t="s">
        <v>98</v>
      </c>
      <c r="G9" s="26">
        <v>0.05</v>
      </c>
      <c r="H9" s="26">
        <v>0.05</v>
      </c>
      <c r="I9" s="26">
        <v>0.05</v>
      </c>
      <c r="J9" s="26">
        <v>0.05</v>
      </c>
    </row>
    <row r="10" spans="2:10" ht="60">
      <c r="B10" s="98"/>
      <c r="C10" s="100"/>
      <c r="D10" s="102"/>
      <c r="E10" s="68" t="s">
        <v>99</v>
      </c>
      <c r="F10" s="68" t="s">
        <v>98</v>
      </c>
      <c r="G10" s="26">
        <v>0.05</v>
      </c>
      <c r="H10" s="26">
        <v>0.05</v>
      </c>
      <c r="I10" s="26">
        <v>0.05</v>
      </c>
      <c r="J10" s="26">
        <v>0.05</v>
      </c>
    </row>
    <row r="11" spans="2:10" ht="15.75">
      <c r="B11" s="98"/>
      <c r="C11" s="20" t="s">
        <v>23</v>
      </c>
      <c r="D11" s="27">
        <f>SUM(D9)</f>
        <v>0.4</v>
      </c>
      <c r="E11" s="21"/>
      <c r="F11" s="21"/>
      <c r="G11" s="27">
        <f>SUM(G9:G10)</f>
        <v>0.1</v>
      </c>
      <c r="H11" s="27">
        <f>SUM(H9:H10)</f>
        <v>0.1</v>
      </c>
      <c r="I11" s="27">
        <f>SUM(I9:I10)</f>
        <v>0.1</v>
      </c>
      <c r="J11" s="27">
        <f>SUM(J9:J10)</f>
        <v>0.1</v>
      </c>
    </row>
    <row r="12" spans="2:10" ht="90">
      <c r="B12" s="98"/>
      <c r="C12" s="35" t="s">
        <v>100</v>
      </c>
      <c r="D12" s="71">
        <f>+SUM(G13:J13)</f>
        <v>0.2</v>
      </c>
      <c r="E12" s="68" t="s">
        <v>101</v>
      </c>
      <c r="F12" s="68" t="s">
        <v>102</v>
      </c>
      <c r="G12" s="26">
        <v>0.05</v>
      </c>
      <c r="H12" s="26">
        <v>0.05</v>
      </c>
      <c r="I12" s="26">
        <v>0.05</v>
      </c>
      <c r="J12" s="26">
        <v>0.05</v>
      </c>
    </row>
    <row r="13" spans="2:10" ht="15.75">
      <c r="B13" s="98"/>
      <c r="C13" s="20" t="s">
        <v>23</v>
      </c>
      <c r="D13" s="27">
        <f>SUM(D12)</f>
        <v>0.2</v>
      </c>
      <c r="E13" s="20"/>
      <c r="F13" s="20"/>
      <c r="G13" s="27">
        <f>+SUM(G12:G12)</f>
        <v>0.05</v>
      </c>
      <c r="H13" s="27">
        <f>+SUM(H12:H12)</f>
        <v>0.05</v>
      </c>
      <c r="I13" s="27">
        <f>+SUM(I12:I12)</f>
        <v>0.05</v>
      </c>
      <c r="J13" s="27">
        <f>+SUM(J12:J12)</f>
        <v>0.05</v>
      </c>
    </row>
    <row r="14" spans="2:10" ht="15.75">
      <c r="B14" s="17"/>
      <c r="C14" s="22" t="s">
        <v>24</v>
      </c>
      <c r="D14" s="28">
        <f>+D13+D11+D8</f>
        <v>1</v>
      </c>
      <c r="E14" s="23"/>
      <c r="F14" s="23"/>
      <c r="G14" s="28">
        <f>+G13+G11+G8</f>
        <v>0.25</v>
      </c>
      <c r="H14" s="28">
        <f>+H13+H11+H8</f>
        <v>0.25</v>
      </c>
      <c r="I14" s="28">
        <f>+I13+I11+I8</f>
        <v>0.25</v>
      </c>
      <c r="J14" s="28">
        <f>+J13+J11+J8</f>
        <v>0.25</v>
      </c>
    </row>
    <row r="15" spans="2:10" ht="60">
      <c r="B15" s="108" t="str">
        <f>'FORMULACIÓN PGDI - I'!B5</f>
        <v>Realizar acciones necesarias para la actualización del Plan Maestro de Equipamientos en Salud (PMES) incluyendo informes de seguimiento trimestral</v>
      </c>
      <c r="C15" s="99" t="s">
        <v>104</v>
      </c>
      <c r="D15" s="101">
        <f>+SUM(G18:J18)</f>
        <v>0.55</v>
      </c>
      <c r="E15" s="68" t="s">
        <v>193</v>
      </c>
      <c r="F15" s="68" t="s">
        <v>105</v>
      </c>
      <c r="G15" s="26">
        <v>0.1</v>
      </c>
      <c r="H15" s="26">
        <v>0</v>
      </c>
      <c r="I15" s="26">
        <v>0.1</v>
      </c>
      <c r="J15" s="26">
        <v>0</v>
      </c>
    </row>
    <row r="16" spans="2:10" ht="60">
      <c r="B16" s="109"/>
      <c r="C16" s="110"/>
      <c r="D16" s="107"/>
      <c r="E16" s="69" t="s">
        <v>106</v>
      </c>
      <c r="F16" s="69" t="s">
        <v>107</v>
      </c>
      <c r="G16" s="26">
        <v>0</v>
      </c>
      <c r="H16" s="26">
        <v>0.05</v>
      </c>
      <c r="I16" s="26">
        <v>0.05</v>
      </c>
      <c r="J16" s="26">
        <v>0.05</v>
      </c>
    </row>
    <row r="17" spans="2:10" ht="60">
      <c r="B17" s="109"/>
      <c r="C17" s="100"/>
      <c r="D17" s="107"/>
      <c r="E17" s="69" t="s">
        <v>108</v>
      </c>
      <c r="F17" s="69" t="s">
        <v>109</v>
      </c>
      <c r="G17" s="26">
        <v>0.2</v>
      </c>
      <c r="H17" s="26">
        <v>0</v>
      </c>
      <c r="I17" s="26">
        <v>0</v>
      </c>
      <c r="J17" s="26">
        <v>0</v>
      </c>
    </row>
    <row r="18" spans="2:10" ht="15.75">
      <c r="B18" s="109"/>
      <c r="C18" s="20" t="s">
        <v>23</v>
      </c>
      <c r="D18" s="27">
        <f>SUM(D15)</f>
        <v>0.55</v>
      </c>
      <c r="E18" s="21"/>
      <c r="F18" s="21"/>
      <c r="G18" s="27">
        <f>+SUM(G15:G17)</f>
        <v>0.30000000000000004</v>
      </c>
      <c r="H18" s="27">
        <f>+SUM(H15:H17)</f>
        <v>0.05</v>
      </c>
      <c r="I18" s="27">
        <f>+SUM(I15:I17)</f>
        <v>0.15000000000000002</v>
      </c>
      <c r="J18" s="27">
        <f>+SUM(J15:J17)</f>
        <v>0.05</v>
      </c>
    </row>
    <row r="19" spans="2:10" ht="60">
      <c r="B19" s="109"/>
      <c r="C19" s="111" t="s">
        <v>110</v>
      </c>
      <c r="D19" s="101">
        <f>+SUM(G22:J22)</f>
        <v>0.45</v>
      </c>
      <c r="E19" s="69" t="s">
        <v>111</v>
      </c>
      <c r="F19" s="69" t="s">
        <v>112</v>
      </c>
      <c r="G19" s="82">
        <v>0.03</v>
      </c>
      <c r="H19" s="82">
        <v>0.03</v>
      </c>
      <c r="I19" s="82">
        <v>0.03</v>
      </c>
      <c r="J19" s="82">
        <v>0</v>
      </c>
    </row>
    <row r="20" spans="2:10" ht="60">
      <c r="B20" s="109"/>
      <c r="C20" s="112"/>
      <c r="D20" s="107"/>
      <c r="E20" s="69" t="s">
        <v>113</v>
      </c>
      <c r="F20" s="69" t="s">
        <v>114</v>
      </c>
      <c r="G20" s="26">
        <v>0.03</v>
      </c>
      <c r="H20" s="26">
        <v>0.04</v>
      </c>
      <c r="I20" s="26">
        <v>0.05</v>
      </c>
      <c r="J20" s="26">
        <v>0.06</v>
      </c>
    </row>
    <row r="21" spans="2:10" ht="85.5" customHeight="1">
      <c r="B21" s="109"/>
      <c r="C21" s="113"/>
      <c r="D21" s="107"/>
      <c r="E21" s="69" t="s">
        <v>115</v>
      </c>
      <c r="F21" s="69" t="s">
        <v>116</v>
      </c>
      <c r="G21" s="26">
        <v>0.03</v>
      </c>
      <c r="H21" s="26">
        <v>0.05</v>
      </c>
      <c r="I21" s="26">
        <v>0.05</v>
      </c>
      <c r="J21" s="26">
        <v>0.05</v>
      </c>
    </row>
    <row r="22" spans="2:10" ht="15.75">
      <c r="B22" s="109"/>
      <c r="C22" s="20" t="s">
        <v>23</v>
      </c>
      <c r="D22" s="27">
        <f>+SUM(D19:D21)</f>
        <v>0.45</v>
      </c>
      <c r="E22" s="21"/>
      <c r="F22" s="21"/>
      <c r="G22" s="27">
        <f>SUM(G19:G21)</f>
        <v>0.09</v>
      </c>
      <c r="H22" s="27">
        <f>SUM(H19:H21)</f>
        <v>0.12000000000000001</v>
      </c>
      <c r="I22" s="27">
        <f>SUM(I19:I21)</f>
        <v>0.13</v>
      </c>
      <c r="J22" s="27">
        <f>SUM(J19:J21)</f>
        <v>0.11</v>
      </c>
    </row>
    <row r="23" spans="2:10" ht="15.75">
      <c r="B23" s="17"/>
      <c r="C23" s="22" t="s">
        <v>24</v>
      </c>
      <c r="D23" s="28">
        <f>D18+D22</f>
        <v>1</v>
      </c>
      <c r="E23" s="23"/>
      <c r="F23" s="23"/>
      <c r="G23" s="28">
        <f>G18+G22</f>
        <v>0.39</v>
      </c>
      <c r="H23" s="28">
        <f>H18+H22</f>
        <v>0.17</v>
      </c>
      <c r="I23" s="28">
        <f>I18+I22</f>
        <v>0.28</v>
      </c>
      <c r="J23" s="28">
        <f>J18+J22</f>
        <v>0.16</v>
      </c>
    </row>
    <row r="24" spans="2:10" ht="75">
      <c r="B24" s="103" t="str">
        <f>'FORMULACIÓN PGDI - I'!B6</f>
        <v>Adelantar las acciones tendientes para mejorar el desarrollo de los proyectos de infraestructura y dotación hospitalaria priorizados para la vigencia 2020</v>
      </c>
      <c r="C24" s="105" t="s">
        <v>117</v>
      </c>
      <c r="D24" s="101">
        <f>+SUM(G27:J27)</f>
        <v>1</v>
      </c>
      <c r="E24" s="69" t="s">
        <v>118</v>
      </c>
      <c r="F24" s="69" t="s">
        <v>119</v>
      </c>
      <c r="G24" s="26">
        <v>0.08</v>
      </c>
      <c r="H24" s="26">
        <v>0.09</v>
      </c>
      <c r="I24" s="26">
        <v>0.09</v>
      </c>
      <c r="J24" s="26">
        <v>0.09</v>
      </c>
    </row>
    <row r="25" spans="2:10" ht="102.75" customHeight="1">
      <c r="B25" s="104"/>
      <c r="C25" s="106"/>
      <c r="D25" s="107"/>
      <c r="E25" s="69" t="s">
        <v>120</v>
      </c>
      <c r="F25" s="69" t="s">
        <v>121</v>
      </c>
      <c r="G25" s="26">
        <v>0.08</v>
      </c>
      <c r="H25" s="26">
        <v>0.09</v>
      </c>
      <c r="I25" s="26">
        <v>0.09</v>
      </c>
      <c r="J25" s="26">
        <v>0.09</v>
      </c>
    </row>
    <row r="26" spans="2:10" ht="126" customHeight="1">
      <c r="B26" s="104"/>
      <c r="C26" s="35" t="s">
        <v>122</v>
      </c>
      <c r="D26" s="107"/>
      <c r="E26" s="68" t="s">
        <v>123</v>
      </c>
      <c r="F26" s="68" t="s">
        <v>124</v>
      </c>
      <c r="G26" s="26">
        <v>0.06</v>
      </c>
      <c r="H26" s="26">
        <v>0.08</v>
      </c>
      <c r="I26" s="26">
        <v>0.08</v>
      </c>
      <c r="J26" s="26">
        <v>0.08</v>
      </c>
    </row>
    <row r="27" spans="2:10" ht="15.75">
      <c r="B27" s="104"/>
      <c r="C27" s="20" t="s">
        <v>23</v>
      </c>
      <c r="D27" s="27">
        <f>+SUM(D24:D26)</f>
        <v>1</v>
      </c>
      <c r="E27" s="21"/>
      <c r="F27" s="21"/>
      <c r="G27" s="27">
        <f>+SUM(G24:G26)</f>
        <v>0.22</v>
      </c>
      <c r="H27" s="27">
        <f>+SUM(H24:H26)</f>
        <v>0.26</v>
      </c>
      <c r="I27" s="27">
        <f>+SUM(I24:I26)</f>
        <v>0.26</v>
      </c>
      <c r="J27" s="27">
        <f>+SUM(J24:J26)</f>
        <v>0.26</v>
      </c>
    </row>
    <row r="28" spans="2:10" ht="15.75">
      <c r="B28" s="17"/>
      <c r="C28" s="22" t="s">
        <v>24</v>
      </c>
      <c r="D28" s="28">
        <f>+D27</f>
        <v>1</v>
      </c>
      <c r="E28" s="23"/>
      <c r="F28" s="23"/>
      <c r="G28" s="28">
        <f>+G27</f>
        <v>0.22</v>
      </c>
      <c r="H28" s="28">
        <f>+H27</f>
        <v>0.26</v>
      </c>
      <c r="I28" s="28">
        <f>+I27</f>
        <v>0.26</v>
      </c>
      <c r="J28" s="28">
        <f>+J27</f>
        <v>0.26</v>
      </c>
    </row>
    <row r="29" spans="2:10" ht="128.25" customHeight="1">
      <c r="B29" s="109" t="s">
        <v>125</v>
      </c>
      <c r="C29" s="99" t="s">
        <v>131</v>
      </c>
      <c r="D29" s="101">
        <f>+SUM(G31:J31)</f>
        <v>1</v>
      </c>
      <c r="E29" s="68" t="s">
        <v>132</v>
      </c>
      <c r="F29" s="68" t="s">
        <v>133</v>
      </c>
      <c r="G29" s="26">
        <v>0</v>
      </c>
      <c r="H29" s="26">
        <v>0.5</v>
      </c>
      <c r="I29" s="26">
        <v>0</v>
      </c>
      <c r="J29" s="26">
        <v>0</v>
      </c>
    </row>
    <row r="30" spans="2:10" ht="128.25" customHeight="1">
      <c r="B30" s="109"/>
      <c r="C30" s="100"/>
      <c r="D30" s="107"/>
      <c r="E30" s="68" t="s">
        <v>134</v>
      </c>
      <c r="F30" s="68" t="s">
        <v>135</v>
      </c>
      <c r="G30" s="26">
        <v>0</v>
      </c>
      <c r="H30" s="26">
        <v>0.5</v>
      </c>
      <c r="I30" s="26">
        <v>0</v>
      </c>
      <c r="J30" s="26">
        <v>0</v>
      </c>
    </row>
    <row r="31" spans="2:10" ht="15.75">
      <c r="B31" s="109"/>
      <c r="C31" s="20" t="s">
        <v>23</v>
      </c>
      <c r="D31" s="27">
        <f>+SUM(D29:D30)</f>
        <v>1</v>
      </c>
      <c r="E31" s="21"/>
      <c r="F31" s="21"/>
      <c r="G31" s="27">
        <f>SUM(G29:G30)</f>
        <v>0</v>
      </c>
      <c r="H31" s="27">
        <f>SUM(H29:H30)</f>
        <v>1</v>
      </c>
      <c r="I31" s="27">
        <f>SUM(I29:I30)</f>
        <v>0</v>
      </c>
      <c r="J31" s="27">
        <f>SUM(J29:J30)</f>
        <v>0</v>
      </c>
    </row>
    <row r="32" spans="2:10" ht="15.75">
      <c r="B32" s="17"/>
      <c r="C32" s="22" t="s">
        <v>24</v>
      </c>
      <c r="D32" s="28">
        <f>D31</f>
        <v>1</v>
      </c>
      <c r="E32" s="23"/>
      <c r="F32" s="23"/>
      <c r="G32" s="28">
        <f>G31</f>
        <v>0</v>
      </c>
      <c r="H32" s="28">
        <f>H31</f>
        <v>1</v>
      </c>
      <c r="I32" s="28">
        <f>I31</f>
        <v>0</v>
      </c>
      <c r="J32" s="28">
        <f>J31</f>
        <v>0</v>
      </c>
    </row>
    <row r="33" spans="2:10" ht="63">
      <c r="B33" s="109" t="s">
        <v>136</v>
      </c>
      <c r="C33" s="83" t="s">
        <v>137</v>
      </c>
      <c r="D33" s="84">
        <f>+SUM(G33:J33)</f>
        <v>0.05</v>
      </c>
      <c r="E33" s="85" t="s">
        <v>138</v>
      </c>
      <c r="F33" s="69" t="s">
        <v>139</v>
      </c>
      <c r="G33" s="86">
        <v>0</v>
      </c>
      <c r="H33" s="86">
        <v>0.02</v>
      </c>
      <c r="I33" s="86">
        <v>0.03</v>
      </c>
      <c r="J33" s="86">
        <v>0</v>
      </c>
    </row>
    <row r="34" spans="2:10" ht="15.75">
      <c r="B34" s="109"/>
      <c r="C34" s="74" t="s">
        <v>23</v>
      </c>
      <c r="D34" s="75">
        <f>+D33</f>
        <v>0.05</v>
      </c>
      <c r="E34" s="76"/>
      <c r="F34" s="76"/>
      <c r="G34" s="75">
        <f>+SUM(G33:G33)</f>
        <v>0</v>
      </c>
      <c r="H34" s="75">
        <f>+SUM(H33:H33)</f>
        <v>0.02</v>
      </c>
      <c r="I34" s="75">
        <f>+SUM(I33:I33)</f>
        <v>0.03</v>
      </c>
      <c r="J34" s="75">
        <f>+SUM(J33:J33)</f>
        <v>0</v>
      </c>
    </row>
    <row r="35" spans="2:10" ht="63">
      <c r="B35" s="109"/>
      <c r="C35" s="72" t="s">
        <v>140</v>
      </c>
      <c r="D35" s="81">
        <f>+SUM(G35:J35)</f>
        <v>0.08</v>
      </c>
      <c r="E35" s="35" t="s">
        <v>141</v>
      </c>
      <c r="F35" s="87" t="s">
        <v>142</v>
      </c>
      <c r="G35" s="88">
        <v>0.02</v>
      </c>
      <c r="H35" s="88">
        <v>0.02</v>
      </c>
      <c r="I35" s="88">
        <v>0.02</v>
      </c>
      <c r="J35" s="88">
        <v>0.02</v>
      </c>
    </row>
    <row r="36" spans="2:10" ht="15.75">
      <c r="B36" s="109"/>
      <c r="C36" s="74" t="s">
        <v>23</v>
      </c>
      <c r="D36" s="75">
        <f>+D35</f>
        <v>0.08</v>
      </c>
      <c r="E36" s="74"/>
      <c r="F36" s="74"/>
      <c r="G36" s="75">
        <f>+SUM(G35:G35)</f>
        <v>0.02</v>
      </c>
      <c r="H36" s="75">
        <f>+SUM(H35:H35)</f>
        <v>0.02</v>
      </c>
      <c r="I36" s="75">
        <f>+SUM(I35:I35)</f>
        <v>0.02</v>
      </c>
      <c r="J36" s="75">
        <f>+SUM(J35:J35)</f>
        <v>0.02</v>
      </c>
    </row>
    <row r="37" spans="2:10" ht="30">
      <c r="B37" s="109"/>
      <c r="C37" s="114" t="s">
        <v>143</v>
      </c>
      <c r="D37" s="77">
        <f>+SUM(G37:J37)</f>
        <v>0.08</v>
      </c>
      <c r="E37" s="73" t="s">
        <v>144</v>
      </c>
      <c r="F37" s="68" t="s">
        <v>145</v>
      </c>
      <c r="G37" s="77">
        <v>0.08</v>
      </c>
      <c r="H37" s="77"/>
      <c r="I37" s="77"/>
      <c r="J37" s="77"/>
    </row>
    <row r="38" spans="2:10" ht="15">
      <c r="B38" s="109"/>
      <c r="C38" s="115"/>
      <c r="D38" s="77">
        <f>+SUM(G38:J38)</f>
        <v>0.1</v>
      </c>
      <c r="E38" s="35" t="s">
        <v>146</v>
      </c>
      <c r="F38" s="68" t="s">
        <v>147</v>
      </c>
      <c r="G38" s="88">
        <v>0.01</v>
      </c>
      <c r="H38" s="77">
        <v>0.03</v>
      </c>
      <c r="I38" s="77">
        <v>0.03</v>
      </c>
      <c r="J38" s="77">
        <v>0.03</v>
      </c>
    </row>
    <row r="39" spans="2:10" ht="30">
      <c r="B39" s="109"/>
      <c r="C39" s="115"/>
      <c r="D39" s="77">
        <f>+SUM(G39:J39)</f>
        <v>0.06</v>
      </c>
      <c r="E39" s="73" t="s">
        <v>148</v>
      </c>
      <c r="F39" s="68" t="s">
        <v>149</v>
      </c>
      <c r="G39" s="77">
        <v>0.03</v>
      </c>
      <c r="H39" s="77"/>
      <c r="I39" s="77">
        <v>0.03</v>
      </c>
      <c r="J39" s="77"/>
    </row>
    <row r="40" spans="2:10" ht="15.75">
      <c r="B40" s="109"/>
      <c r="C40" s="74" t="s">
        <v>23</v>
      </c>
      <c r="D40" s="75">
        <f>+D39+D38+D37</f>
        <v>0.24</v>
      </c>
      <c r="E40" s="74"/>
      <c r="F40" s="74"/>
      <c r="G40" s="75">
        <f>+SUM(G37:G39)</f>
        <v>0.12</v>
      </c>
      <c r="H40" s="75">
        <f>+SUM(H37:H39)</f>
        <v>0.03</v>
      </c>
      <c r="I40" s="75">
        <f>+SUM(I37:I39)</f>
        <v>0.06</v>
      </c>
      <c r="J40" s="75">
        <f>+SUM(J37:J39)</f>
        <v>0.03</v>
      </c>
    </row>
    <row r="41" spans="2:10" ht="30">
      <c r="B41" s="109"/>
      <c r="C41" s="116" t="s">
        <v>150</v>
      </c>
      <c r="D41" s="77">
        <f>+SUM(G41:J41)</f>
        <v>0.08</v>
      </c>
      <c r="E41" s="73" t="s">
        <v>151</v>
      </c>
      <c r="F41" s="68" t="s">
        <v>152</v>
      </c>
      <c r="G41" s="77"/>
      <c r="H41" s="77"/>
      <c r="I41" s="77">
        <v>0.08</v>
      </c>
      <c r="J41" s="77"/>
    </row>
    <row r="42" spans="2:10" ht="55.5" customHeight="1">
      <c r="B42" s="109"/>
      <c r="C42" s="117"/>
      <c r="D42" s="77">
        <f>+SUM(G42:J42)</f>
        <v>0.08</v>
      </c>
      <c r="E42" s="73" t="s">
        <v>153</v>
      </c>
      <c r="F42" s="68" t="s">
        <v>154</v>
      </c>
      <c r="G42" s="77"/>
      <c r="H42" s="77"/>
      <c r="I42" s="77">
        <v>0.08</v>
      </c>
      <c r="J42" s="77"/>
    </row>
    <row r="43" spans="2:10" ht="54" customHeight="1">
      <c r="B43" s="109"/>
      <c r="C43" s="117"/>
      <c r="D43" s="77">
        <f>+SUM(G43:J43)</f>
        <v>0.05</v>
      </c>
      <c r="E43" s="73" t="s">
        <v>155</v>
      </c>
      <c r="F43" s="68" t="s">
        <v>156</v>
      </c>
      <c r="G43" s="77"/>
      <c r="H43" s="77"/>
      <c r="I43" s="77">
        <v>0.05</v>
      </c>
      <c r="J43" s="77"/>
    </row>
    <row r="44" spans="2:10" ht="15.75">
      <c r="B44" s="109"/>
      <c r="C44" s="74" t="s">
        <v>23</v>
      </c>
      <c r="D44" s="75">
        <f>+D43+D42+D41</f>
        <v>0.21000000000000002</v>
      </c>
      <c r="E44" s="74"/>
      <c r="F44" s="74"/>
      <c r="G44" s="75">
        <f>+SUM(G41:G43)</f>
        <v>0</v>
      </c>
      <c r="H44" s="75">
        <f>+SUM(H41:H43)</f>
        <v>0</v>
      </c>
      <c r="I44" s="75">
        <f>+SUM(I41:I43)</f>
        <v>0.21000000000000002</v>
      </c>
      <c r="J44" s="75">
        <f>+SUM(J41:J43)</f>
        <v>0</v>
      </c>
    </row>
    <row r="45" spans="2:10" ht="77.25" customHeight="1">
      <c r="B45" s="109"/>
      <c r="C45" s="72" t="s">
        <v>157</v>
      </c>
      <c r="D45" s="77">
        <f>+SUM(G45:J45)</f>
        <v>0.05</v>
      </c>
      <c r="E45" s="73" t="s">
        <v>158</v>
      </c>
      <c r="F45" s="68" t="s">
        <v>159</v>
      </c>
      <c r="G45" s="77"/>
      <c r="H45" s="77"/>
      <c r="I45" s="77">
        <v>0.05</v>
      </c>
      <c r="J45" s="77"/>
    </row>
    <row r="46" spans="2:10" ht="15.75">
      <c r="B46" s="109"/>
      <c r="C46" s="74" t="s">
        <v>23</v>
      </c>
      <c r="D46" s="75">
        <f>+D45</f>
        <v>0.05</v>
      </c>
      <c r="E46" s="74"/>
      <c r="F46" s="74"/>
      <c r="G46" s="75">
        <f>+SUM(G45:G45)</f>
        <v>0</v>
      </c>
      <c r="H46" s="75">
        <f>+SUM(H45:H45)</f>
        <v>0</v>
      </c>
      <c r="I46" s="75">
        <f>+SUM(I45:I45)</f>
        <v>0.05</v>
      </c>
      <c r="J46" s="75">
        <f>+SUM(J45:J45)</f>
        <v>0</v>
      </c>
    </row>
    <row r="47" spans="2:10" ht="81.75" customHeight="1">
      <c r="B47" s="109"/>
      <c r="C47" s="114" t="s">
        <v>160</v>
      </c>
      <c r="D47" s="77">
        <f>+SUM(G47:J47)</f>
        <v>0.1</v>
      </c>
      <c r="E47" s="73" t="s">
        <v>161</v>
      </c>
      <c r="F47" s="68" t="s">
        <v>162</v>
      </c>
      <c r="G47" s="77"/>
      <c r="H47" s="88">
        <v>0.05</v>
      </c>
      <c r="I47" s="88"/>
      <c r="J47" s="88">
        <v>0.05</v>
      </c>
    </row>
    <row r="48" spans="2:10" ht="60">
      <c r="B48" s="109"/>
      <c r="C48" s="115"/>
      <c r="D48" s="77">
        <f>+SUM(G48:J48)</f>
        <v>0.1</v>
      </c>
      <c r="E48" s="73" t="s">
        <v>163</v>
      </c>
      <c r="F48" s="68" t="s">
        <v>164</v>
      </c>
      <c r="G48" s="77"/>
      <c r="H48" s="88">
        <v>0.05</v>
      </c>
      <c r="I48" s="88"/>
      <c r="J48" s="88">
        <v>0.05</v>
      </c>
    </row>
    <row r="49" spans="2:10" ht="15.75">
      <c r="B49" s="109"/>
      <c r="C49" s="74" t="s">
        <v>23</v>
      </c>
      <c r="D49" s="75">
        <f>+D48+D47</f>
        <v>0.2</v>
      </c>
      <c r="E49" s="74"/>
      <c r="F49" s="74"/>
      <c r="G49" s="75">
        <f>+SUM(G47:G48)</f>
        <v>0</v>
      </c>
      <c r="H49" s="75">
        <f>+SUM(H47:H48)</f>
        <v>0.1</v>
      </c>
      <c r="I49" s="75">
        <f>+SUM(I47:I48)</f>
        <v>0</v>
      </c>
      <c r="J49" s="75">
        <f>+SUM(J47:J48)</f>
        <v>0.1</v>
      </c>
    </row>
    <row r="50" spans="2:10" ht="42" customHeight="1">
      <c r="B50" s="109"/>
      <c r="C50" s="114" t="s">
        <v>165</v>
      </c>
      <c r="D50" s="77">
        <f>+SUM(G50:J50)</f>
        <v>0.12</v>
      </c>
      <c r="E50" s="35" t="s">
        <v>166</v>
      </c>
      <c r="F50" s="68" t="s">
        <v>167</v>
      </c>
      <c r="G50" s="88">
        <v>0.03</v>
      </c>
      <c r="H50" s="88">
        <v>0.03</v>
      </c>
      <c r="I50" s="88">
        <v>0.03</v>
      </c>
      <c r="J50" s="88">
        <v>0.03</v>
      </c>
    </row>
    <row r="51" spans="2:10" ht="75">
      <c r="B51" s="109"/>
      <c r="C51" s="118"/>
      <c r="D51" s="77">
        <f>+SUM(G51:J51)</f>
        <v>0.05</v>
      </c>
      <c r="E51" s="35" t="s">
        <v>168</v>
      </c>
      <c r="F51" s="68" t="s">
        <v>173</v>
      </c>
      <c r="G51" s="77"/>
      <c r="H51" s="77"/>
      <c r="I51" s="77">
        <v>0.05</v>
      </c>
      <c r="J51" s="77"/>
    </row>
    <row r="52" spans="2:10" ht="15.75">
      <c r="B52" s="109"/>
      <c r="C52" s="74" t="s">
        <v>23</v>
      </c>
      <c r="D52" s="75">
        <f>+D51+D50</f>
        <v>0.16999999999999998</v>
      </c>
      <c r="E52" s="74"/>
      <c r="F52" s="74"/>
      <c r="G52" s="75">
        <f>+SUM(G50:G51)</f>
        <v>0.03</v>
      </c>
      <c r="H52" s="75">
        <f>+SUM(H50:H51)</f>
        <v>0.03</v>
      </c>
      <c r="I52" s="75">
        <f>+SUM(I50:I51)</f>
        <v>0.08</v>
      </c>
      <c r="J52" s="75">
        <f>+SUM(J50:J51)</f>
        <v>0.03</v>
      </c>
    </row>
    <row r="53" spans="2:10" ht="15.75">
      <c r="B53" s="36"/>
      <c r="C53" s="78" t="s">
        <v>24</v>
      </c>
      <c r="D53" s="79">
        <f>+D52+D49+D46+D44+D40+D36+D34</f>
        <v>1</v>
      </c>
      <c r="E53" s="78"/>
      <c r="F53" s="78"/>
      <c r="G53" s="79">
        <f>+G52+G49+G46+G44+G40+G36+G34</f>
        <v>0.16999999999999998</v>
      </c>
      <c r="H53" s="79">
        <f>+H52+H49+H46+H44+H40+H36+H34</f>
        <v>0.19999999999999998</v>
      </c>
      <c r="I53" s="79">
        <f>+I52+I49+I46+I44+I40+I36+I34</f>
        <v>0.45000000000000007</v>
      </c>
      <c r="J53" s="79">
        <f>+J52+J49+J46+J44+J40+J36+J34</f>
        <v>0.18</v>
      </c>
    </row>
    <row r="54" spans="2:10" ht="193.5" customHeight="1">
      <c r="B54" s="109" t="s">
        <v>169</v>
      </c>
      <c r="C54" s="73" t="s">
        <v>170</v>
      </c>
      <c r="D54" s="77">
        <v>1</v>
      </c>
      <c r="E54" s="73" t="s">
        <v>171</v>
      </c>
      <c r="F54" s="68" t="s">
        <v>172</v>
      </c>
      <c r="G54" s="77">
        <v>0.25</v>
      </c>
      <c r="H54" s="77">
        <v>0.25</v>
      </c>
      <c r="I54" s="77">
        <v>0.25</v>
      </c>
      <c r="J54" s="77">
        <v>0.25</v>
      </c>
    </row>
    <row r="55" spans="2:10" ht="15.75">
      <c r="B55" s="109"/>
      <c r="C55" s="74" t="s">
        <v>23</v>
      </c>
      <c r="D55" s="75">
        <f>+D54</f>
        <v>1</v>
      </c>
      <c r="E55" s="74"/>
      <c r="F55" s="74"/>
      <c r="G55" s="75">
        <f>+SUM(G54:G54)</f>
        <v>0.25</v>
      </c>
      <c r="H55" s="75">
        <f>+SUM(H54:H54)</f>
        <v>0.25</v>
      </c>
      <c r="I55" s="75">
        <f>+SUM(I54:I54)</f>
        <v>0.25</v>
      </c>
      <c r="J55" s="75">
        <f>+SUM(J54:J54)</f>
        <v>0.25</v>
      </c>
    </row>
    <row r="56" spans="2:10" ht="15.75">
      <c r="B56" s="109"/>
      <c r="C56" s="78" t="s">
        <v>24</v>
      </c>
      <c r="D56" s="79">
        <f>+D55</f>
        <v>1</v>
      </c>
      <c r="E56" s="78"/>
      <c r="F56" s="78"/>
      <c r="G56" s="79">
        <f>+G55</f>
        <v>0.25</v>
      </c>
      <c r="H56" s="79">
        <f>+H55</f>
        <v>0.25</v>
      </c>
      <c r="I56" s="79">
        <f>+I55</f>
        <v>0.25</v>
      </c>
      <c r="J56" s="79">
        <f>+J55</f>
        <v>0.25</v>
      </c>
    </row>
  </sheetData>
  <sheetProtection/>
  <mergeCells count="24">
    <mergeCell ref="B54:B56"/>
    <mergeCell ref="B29:B31"/>
    <mergeCell ref="C29:C30"/>
    <mergeCell ref="D29:D30"/>
    <mergeCell ref="B33:B52"/>
    <mergeCell ref="C37:C39"/>
    <mergeCell ref="C41:C43"/>
    <mergeCell ref="C47:C48"/>
    <mergeCell ref="C50:C51"/>
    <mergeCell ref="B24:B27"/>
    <mergeCell ref="C24:C25"/>
    <mergeCell ref="D24:D26"/>
    <mergeCell ref="B15:B22"/>
    <mergeCell ref="C15:C17"/>
    <mergeCell ref="D15:D17"/>
    <mergeCell ref="C19:C21"/>
    <mergeCell ref="D19:D21"/>
    <mergeCell ref="C2:H2"/>
    <mergeCell ref="B3:J3"/>
    <mergeCell ref="B6:B13"/>
    <mergeCell ref="C6:C7"/>
    <mergeCell ref="D6:D7"/>
    <mergeCell ref="C9:C10"/>
    <mergeCell ref="D9:D10"/>
  </mergeCells>
  <printOptions/>
  <pageMargins left="0.7086614173228347" right="0.7086614173228347" top="0.7480314960629921" bottom="0.7480314960629921" header="0.31496062992125984" footer="0.31496062992125984"/>
  <pageSetup orientation="portrait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6"/>
  <sheetViews>
    <sheetView zoomScalePageLayoutView="0" workbookViewId="0" topLeftCell="A1">
      <selection activeCell="B7" sqref="B7:G7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69.75" customHeight="1">
      <c r="A2" s="44"/>
      <c r="B2" s="119"/>
      <c r="C2" s="120"/>
      <c r="D2" s="121" t="s">
        <v>27</v>
      </c>
      <c r="E2" s="122"/>
      <c r="F2" s="122"/>
      <c r="G2" s="122"/>
      <c r="H2" s="122"/>
      <c r="I2" s="122"/>
      <c r="J2" s="123" t="s">
        <v>28</v>
      </c>
      <c r="K2" s="124"/>
      <c r="L2" s="125"/>
      <c r="M2" s="120"/>
      <c r="N2" s="126"/>
    </row>
    <row r="3" spans="1:14" ht="5.25" customHeight="1">
      <c r="A3" s="44"/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1:14" ht="18" customHeight="1">
      <c r="A4" s="48"/>
      <c r="B4" s="127" t="s">
        <v>29</v>
      </c>
      <c r="C4" s="128"/>
      <c r="D4" s="129"/>
      <c r="E4" s="130" t="s">
        <v>64</v>
      </c>
      <c r="F4" s="131"/>
      <c r="G4" s="131"/>
      <c r="H4" s="131"/>
      <c r="I4" s="131"/>
      <c r="J4" s="131"/>
      <c r="K4" s="131"/>
      <c r="L4" s="131"/>
      <c r="M4" s="131"/>
      <c r="N4" s="132"/>
    </row>
    <row r="5" spans="1:14" ht="5.25" customHeight="1">
      <c r="A5" s="48"/>
      <c r="B5" s="49"/>
      <c r="C5" s="50"/>
      <c r="D5" s="50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1:14" ht="17.25" customHeight="1">
      <c r="A6" s="48"/>
      <c r="B6" s="136" t="s">
        <v>30</v>
      </c>
      <c r="C6" s="137"/>
      <c r="D6" s="137"/>
      <c r="E6" s="137"/>
      <c r="F6" s="137"/>
      <c r="G6" s="137"/>
      <c r="H6" s="137" t="s">
        <v>31</v>
      </c>
      <c r="I6" s="137"/>
      <c r="J6" s="137"/>
      <c r="K6" s="137"/>
      <c r="L6" s="138" t="s">
        <v>32</v>
      </c>
      <c r="M6" s="139"/>
      <c r="N6" s="140"/>
    </row>
    <row r="7" spans="1:14" ht="43.5" customHeight="1">
      <c r="A7" s="48"/>
      <c r="B7" s="133" t="s">
        <v>180</v>
      </c>
      <c r="C7" s="134"/>
      <c r="D7" s="134"/>
      <c r="E7" s="134"/>
      <c r="F7" s="134"/>
      <c r="G7" s="134"/>
      <c r="H7" s="134" t="s">
        <v>174</v>
      </c>
      <c r="I7" s="134"/>
      <c r="J7" s="134"/>
      <c r="K7" s="134"/>
      <c r="L7" s="141" t="s">
        <v>74</v>
      </c>
      <c r="M7" s="142"/>
      <c r="N7" s="143"/>
    </row>
    <row r="8" spans="1:14" ht="30" customHeight="1">
      <c r="A8" s="48"/>
      <c r="B8" s="144" t="s">
        <v>33</v>
      </c>
      <c r="C8" s="145"/>
      <c r="D8" s="145"/>
      <c r="E8" s="145"/>
      <c r="F8" s="145"/>
      <c r="G8" s="145"/>
      <c r="H8" s="145"/>
      <c r="I8" s="145"/>
      <c r="J8" s="145"/>
      <c r="K8" s="145"/>
      <c r="L8" s="146" t="s">
        <v>34</v>
      </c>
      <c r="M8" s="147"/>
      <c r="N8" s="148"/>
    </row>
    <row r="9" spans="1:14" ht="43.5" customHeight="1">
      <c r="A9" s="48"/>
      <c r="B9" s="149" t="str">
        <f>'FORMULACIÓN PGDI - I'!B4</f>
        <v>Evaluar el 100% de los requerimientos de infraestructura y dotación hospitalaria</v>
      </c>
      <c r="C9" s="150"/>
      <c r="D9" s="150"/>
      <c r="E9" s="150"/>
      <c r="F9" s="150"/>
      <c r="G9" s="150"/>
      <c r="H9" s="150"/>
      <c r="I9" s="150"/>
      <c r="J9" s="150"/>
      <c r="K9" s="150"/>
      <c r="L9" s="151">
        <f>'FORMULACIÓN PGDI - I'!J4</f>
        <v>1</v>
      </c>
      <c r="M9" s="134"/>
      <c r="N9" s="135"/>
    </row>
    <row r="10" spans="1:14" ht="5.25" customHeight="1">
      <c r="A10" s="48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5"/>
      <c r="M10" s="56"/>
      <c r="N10" s="57"/>
    </row>
    <row r="11" spans="1:14" ht="15">
      <c r="A11" s="48"/>
      <c r="B11" s="152" t="s">
        <v>35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4"/>
    </row>
    <row r="12" spans="1:14" ht="43.5" customHeight="1">
      <c r="A12" s="48"/>
      <c r="B12" s="133" t="s">
        <v>175</v>
      </c>
      <c r="C12" s="134"/>
      <c r="D12" s="134"/>
      <c r="E12" s="134"/>
      <c r="F12" s="134"/>
      <c r="G12" s="134"/>
      <c r="H12" s="134" t="s">
        <v>176</v>
      </c>
      <c r="I12" s="134"/>
      <c r="J12" s="134"/>
      <c r="K12" s="134"/>
      <c r="L12" s="134"/>
      <c r="M12" s="134"/>
      <c r="N12" s="135"/>
    </row>
    <row r="13" spans="1:14" ht="5.25" customHeight="1">
      <c r="A13" s="48"/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</row>
    <row r="14" spans="1:14" ht="15">
      <c r="A14" s="48"/>
      <c r="B14" s="152" t="s">
        <v>36</v>
      </c>
      <c r="C14" s="153"/>
      <c r="D14" s="153"/>
      <c r="E14" s="153"/>
      <c r="F14" s="153"/>
      <c r="G14" s="153"/>
      <c r="H14" s="153" t="s">
        <v>37</v>
      </c>
      <c r="I14" s="153"/>
      <c r="J14" s="153"/>
      <c r="K14" s="153"/>
      <c r="L14" s="153"/>
      <c r="M14" s="153"/>
      <c r="N14" s="154"/>
    </row>
    <row r="15" spans="1:14" ht="43.5" customHeight="1">
      <c r="A15" s="48"/>
      <c r="B15" s="133" t="s">
        <v>177</v>
      </c>
      <c r="C15" s="134"/>
      <c r="D15" s="134"/>
      <c r="E15" s="134"/>
      <c r="F15" s="134"/>
      <c r="G15" s="134"/>
      <c r="H15" s="134" t="s">
        <v>178</v>
      </c>
      <c r="I15" s="134"/>
      <c r="J15" s="134"/>
      <c r="K15" s="134"/>
      <c r="L15" s="134"/>
      <c r="M15" s="134"/>
      <c r="N15" s="135"/>
    </row>
    <row r="16" spans="1:14" ht="5.25" customHeight="1">
      <c r="A16" s="48"/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</row>
    <row r="17" spans="1:14" ht="15">
      <c r="A17" s="48"/>
      <c r="B17" s="144" t="s">
        <v>38</v>
      </c>
      <c r="C17" s="145"/>
      <c r="D17" s="145"/>
      <c r="E17" s="145" t="s">
        <v>39</v>
      </c>
      <c r="F17" s="145"/>
      <c r="G17" s="145"/>
      <c r="H17" s="155" t="s">
        <v>40</v>
      </c>
      <c r="I17" s="153"/>
      <c r="J17" s="153"/>
      <c r="K17" s="153"/>
      <c r="L17" s="153"/>
      <c r="M17" s="153"/>
      <c r="N17" s="154"/>
    </row>
    <row r="18" spans="1:14" ht="48" customHeight="1">
      <c r="A18" s="48"/>
      <c r="B18" s="161">
        <v>1</v>
      </c>
      <c r="C18" s="162"/>
      <c r="D18" s="162"/>
      <c r="E18" s="134">
        <v>1191</v>
      </c>
      <c r="F18" s="134"/>
      <c r="G18" s="134"/>
      <c r="H18" s="134" t="s">
        <v>130</v>
      </c>
      <c r="I18" s="134"/>
      <c r="J18" s="134"/>
      <c r="K18" s="134"/>
      <c r="L18" s="134"/>
      <c r="M18" s="134"/>
      <c r="N18" s="135"/>
    </row>
    <row r="19" spans="1:14" ht="15">
      <c r="A19" s="48"/>
      <c r="B19" s="152" t="s">
        <v>41</v>
      </c>
      <c r="C19" s="153"/>
      <c r="D19" s="153"/>
      <c r="E19" s="153"/>
      <c r="F19" s="153"/>
      <c r="G19" s="163"/>
      <c r="H19" s="155" t="s">
        <v>42</v>
      </c>
      <c r="I19" s="153"/>
      <c r="J19" s="153"/>
      <c r="K19" s="153"/>
      <c r="L19" s="153"/>
      <c r="M19" s="153"/>
      <c r="N19" s="154"/>
    </row>
    <row r="20" spans="1:14" ht="43.5" customHeight="1">
      <c r="A20" s="48"/>
      <c r="B20" s="164" t="s">
        <v>85</v>
      </c>
      <c r="C20" s="165"/>
      <c r="D20" s="165"/>
      <c r="E20" s="165"/>
      <c r="F20" s="165"/>
      <c r="G20" s="166"/>
      <c r="H20" s="167" t="s">
        <v>88</v>
      </c>
      <c r="I20" s="165"/>
      <c r="J20" s="165"/>
      <c r="K20" s="165"/>
      <c r="L20" s="165"/>
      <c r="M20" s="165"/>
      <c r="N20" s="168"/>
    </row>
    <row r="21" spans="1:14" ht="6" customHeight="1">
      <c r="A21" s="48"/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</row>
    <row r="22" spans="2:14" s="64" customFormat="1" ht="31.5" customHeight="1">
      <c r="B22" s="169" t="s">
        <v>43</v>
      </c>
      <c r="C22" s="170"/>
      <c r="D22" s="170"/>
      <c r="E22" s="170"/>
      <c r="F22" s="170"/>
      <c r="G22" s="171"/>
      <c r="H22" s="175" t="s">
        <v>44</v>
      </c>
      <c r="I22" s="176"/>
      <c r="J22" s="65" t="s">
        <v>179</v>
      </c>
      <c r="K22" s="177" t="s">
        <v>191</v>
      </c>
      <c r="L22" s="178"/>
      <c r="M22" s="178"/>
      <c r="N22" s="179"/>
    </row>
    <row r="23" spans="2:14" s="64" customFormat="1" ht="31.5" customHeight="1">
      <c r="B23" s="172"/>
      <c r="C23" s="173"/>
      <c r="D23" s="173"/>
      <c r="E23" s="173"/>
      <c r="F23" s="173"/>
      <c r="G23" s="174"/>
      <c r="H23" s="175" t="s">
        <v>46</v>
      </c>
      <c r="I23" s="176"/>
      <c r="J23" s="65" t="s">
        <v>179</v>
      </c>
      <c r="K23" s="175"/>
      <c r="L23" s="180"/>
      <c r="M23" s="180"/>
      <c r="N23" s="181"/>
    </row>
    <row r="24" spans="2:14" ht="60.75" customHeight="1" thickBot="1">
      <c r="B24" s="156" t="s">
        <v>47</v>
      </c>
      <c r="C24" s="157"/>
      <c r="D24" s="157"/>
      <c r="E24" s="157"/>
      <c r="F24" s="157"/>
      <c r="G24" s="158"/>
      <c r="H24" s="159" t="str">
        <f>'FORMULACIÓN PGDI - I'!A4</f>
        <v>3. Mejorar la calidad y eficiencia en la prestación de los servicios de salud a través de la actualización y modernización de la infraestructura física, la innovación tecnológica y de las comunicaciones de Secretaría Distrital de Salud y las instituciones de la red adscrita.</v>
      </c>
      <c r="I24" s="159"/>
      <c r="J24" s="159"/>
      <c r="K24" s="159"/>
      <c r="L24" s="159"/>
      <c r="M24" s="159"/>
      <c r="N24" s="160"/>
    </row>
    <row r="186" ht="15">
      <c r="R186" s="66" t="s">
        <v>48</v>
      </c>
    </row>
    <row r="187" ht="15">
      <c r="R187" s="66" t="s">
        <v>49</v>
      </c>
    </row>
    <row r="188" ht="15">
      <c r="R188" s="66" t="s">
        <v>50</v>
      </c>
    </row>
    <row r="189" ht="15">
      <c r="R189" s="66" t="s">
        <v>14</v>
      </c>
    </row>
    <row r="190" ht="15">
      <c r="R190" s="66" t="s">
        <v>51</v>
      </c>
    </row>
    <row r="191" ht="15">
      <c r="R191" s="66" t="s">
        <v>52</v>
      </c>
    </row>
    <row r="192" ht="15">
      <c r="R192" s="66" t="s">
        <v>53</v>
      </c>
    </row>
    <row r="193" ht="15">
      <c r="R193" s="66" t="s">
        <v>54</v>
      </c>
    </row>
    <row r="194" ht="15">
      <c r="R194" s="66" t="s">
        <v>55</v>
      </c>
    </row>
    <row r="195" ht="15">
      <c r="R195" s="66" t="s">
        <v>56</v>
      </c>
    </row>
    <row r="196" ht="15">
      <c r="R196" s="66" t="s">
        <v>57</v>
      </c>
    </row>
    <row r="197" ht="15">
      <c r="R197" s="66" t="s">
        <v>58</v>
      </c>
    </row>
    <row r="198" ht="15">
      <c r="R198" s="66" t="s">
        <v>59</v>
      </c>
    </row>
    <row r="199" ht="15">
      <c r="R199" s="66" t="s">
        <v>60</v>
      </c>
    </row>
    <row r="200" ht="15">
      <c r="R200" s="66" t="s">
        <v>61</v>
      </c>
    </row>
    <row r="201" ht="15">
      <c r="R201" s="66" t="s">
        <v>62</v>
      </c>
    </row>
    <row r="202" ht="15">
      <c r="R202" s="66" t="s">
        <v>63</v>
      </c>
    </row>
    <row r="203" ht="15">
      <c r="R203" s="66" t="s">
        <v>64</v>
      </c>
    </row>
    <row r="204" ht="15">
      <c r="R204" s="66" t="s">
        <v>65</v>
      </c>
    </row>
    <row r="205" ht="15">
      <c r="R205" s="66" t="s">
        <v>66</v>
      </c>
    </row>
    <row r="209" ht="15">
      <c r="R209" s="66" t="s">
        <v>67</v>
      </c>
    </row>
    <row r="210" ht="15">
      <c r="R210" s="66" t="s">
        <v>68</v>
      </c>
    </row>
    <row r="211" ht="15">
      <c r="R211" s="66" t="s">
        <v>69</v>
      </c>
    </row>
    <row r="212" ht="15">
      <c r="R212" s="66" t="s">
        <v>70</v>
      </c>
    </row>
    <row r="213" ht="15">
      <c r="R213" s="66" t="s">
        <v>71</v>
      </c>
    </row>
    <row r="214" ht="15">
      <c r="R214" s="66" t="s">
        <v>72</v>
      </c>
    </row>
    <row r="215" ht="15">
      <c r="R215" s="66" t="s">
        <v>73</v>
      </c>
    </row>
    <row r="217" ht="15">
      <c r="R217" s="66" t="s">
        <v>74</v>
      </c>
    </row>
    <row r="218" ht="15">
      <c r="R218" s="66" t="s">
        <v>75</v>
      </c>
    </row>
    <row r="219" ht="15">
      <c r="R219" s="66" t="s">
        <v>76</v>
      </c>
    </row>
    <row r="221" ht="15">
      <c r="R221" s="66" t="s">
        <v>77</v>
      </c>
    </row>
    <row r="222" ht="15">
      <c r="R222" s="66" t="s">
        <v>78</v>
      </c>
    </row>
    <row r="223" ht="15">
      <c r="R223" s="66" t="s">
        <v>79</v>
      </c>
    </row>
    <row r="224" ht="15">
      <c r="R224" s="66" t="s">
        <v>80</v>
      </c>
    </row>
    <row r="226" ht="15">
      <c r="R226" s="67" t="s">
        <v>81</v>
      </c>
    </row>
    <row r="227" ht="15">
      <c r="R227" s="67" t="s">
        <v>82</v>
      </c>
    </row>
    <row r="228" ht="15">
      <c r="R228" s="67" t="s">
        <v>83</v>
      </c>
    </row>
    <row r="229" ht="15">
      <c r="R229" s="67" t="s">
        <v>84</v>
      </c>
    </row>
    <row r="231" ht="15">
      <c r="R231" s="67" t="s">
        <v>85</v>
      </c>
    </row>
    <row r="232" ht="15">
      <c r="R232" s="67" t="s">
        <v>86</v>
      </c>
    </row>
    <row r="233" ht="15">
      <c r="R233" s="67" t="s">
        <v>87</v>
      </c>
    </row>
    <row r="235" ht="15">
      <c r="R235" s="67" t="s">
        <v>88</v>
      </c>
    </row>
    <row r="236" ht="15">
      <c r="R236" s="67" t="s">
        <v>89</v>
      </c>
    </row>
  </sheetData>
  <sheetProtection/>
  <mergeCells count="40"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14:G14"/>
    <mergeCell ref="H14:N14"/>
    <mergeCell ref="B15:G15"/>
    <mergeCell ref="H15:N15"/>
    <mergeCell ref="B17:D17"/>
    <mergeCell ref="E17:G17"/>
    <mergeCell ref="H17:N17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L7:N7">
      <formula1>$R$217:$R$219</formula1>
    </dataValidation>
    <dataValidation type="list" allowBlank="1" showInputMessage="1" showErrorMessage="1" sqref="E4:N4">
      <formula1>$R$186:$R$205</formula1>
    </dataValidation>
    <dataValidation type="list" allowBlank="1" showInputMessage="1" showErrorMessage="1" sqref="B20:G20">
      <formula1>$R$236:$R$238</formula1>
    </dataValidation>
    <dataValidation type="list" allowBlank="1" showInputMessage="1" showErrorMessage="1" sqref="H20:N20">
      <formula1>$R$240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6"/>
  <sheetViews>
    <sheetView zoomScalePageLayoutView="0" workbookViewId="0" topLeftCell="A1">
      <selection activeCell="L9" sqref="L9:N9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69.75" customHeight="1">
      <c r="A2" s="44"/>
      <c r="B2" s="119"/>
      <c r="C2" s="120"/>
      <c r="D2" s="121" t="s">
        <v>27</v>
      </c>
      <c r="E2" s="122"/>
      <c r="F2" s="122"/>
      <c r="G2" s="122"/>
      <c r="H2" s="122"/>
      <c r="I2" s="122"/>
      <c r="J2" s="123" t="s">
        <v>28</v>
      </c>
      <c r="K2" s="124"/>
      <c r="L2" s="125"/>
      <c r="M2" s="120"/>
      <c r="N2" s="126"/>
    </row>
    <row r="3" spans="1:14" ht="5.25" customHeight="1">
      <c r="A3" s="44"/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1:14" ht="18" customHeight="1">
      <c r="A4" s="48"/>
      <c r="B4" s="127" t="s">
        <v>29</v>
      </c>
      <c r="C4" s="128"/>
      <c r="D4" s="129"/>
      <c r="E4" s="130" t="s">
        <v>64</v>
      </c>
      <c r="F4" s="131"/>
      <c r="G4" s="131"/>
      <c r="H4" s="131"/>
      <c r="I4" s="131"/>
      <c r="J4" s="131"/>
      <c r="K4" s="131"/>
      <c r="L4" s="131"/>
      <c r="M4" s="131"/>
      <c r="N4" s="132"/>
    </row>
    <row r="5" spans="1:14" ht="5.25" customHeight="1">
      <c r="A5" s="48"/>
      <c r="B5" s="49"/>
      <c r="C5" s="50"/>
      <c r="D5" s="50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1:14" ht="17.25" customHeight="1">
      <c r="A6" s="48"/>
      <c r="B6" s="136" t="s">
        <v>30</v>
      </c>
      <c r="C6" s="137"/>
      <c r="D6" s="137"/>
      <c r="E6" s="137"/>
      <c r="F6" s="137"/>
      <c r="G6" s="137"/>
      <c r="H6" s="137" t="s">
        <v>31</v>
      </c>
      <c r="I6" s="137"/>
      <c r="J6" s="137"/>
      <c r="K6" s="137"/>
      <c r="L6" s="138" t="s">
        <v>32</v>
      </c>
      <c r="M6" s="139"/>
      <c r="N6" s="140"/>
    </row>
    <row r="7" spans="1:14" ht="43.5" customHeight="1">
      <c r="A7" s="48"/>
      <c r="B7" s="133" t="str">
        <f>'FORMULACIÓN PGDI - I'!C5</f>
        <v>Cumplir con  los informes de seguimiento trimestrales</v>
      </c>
      <c r="C7" s="134"/>
      <c r="D7" s="134"/>
      <c r="E7" s="134"/>
      <c r="F7" s="134"/>
      <c r="G7" s="134"/>
      <c r="H7" s="134" t="s">
        <v>174</v>
      </c>
      <c r="I7" s="134"/>
      <c r="J7" s="134"/>
      <c r="K7" s="134"/>
      <c r="L7" s="141" t="s">
        <v>74</v>
      </c>
      <c r="M7" s="142"/>
      <c r="N7" s="143"/>
    </row>
    <row r="8" spans="1:14" ht="30" customHeight="1">
      <c r="A8" s="48"/>
      <c r="B8" s="144" t="s">
        <v>33</v>
      </c>
      <c r="C8" s="145"/>
      <c r="D8" s="145"/>
      <c r="E8" s="145"/>
      <c r="F8" s="145"/>
      <c r="G8" s="145"/>
      <c r="H8" s="145"/>
      <c r="I8" s="145"/>
      <c r="J8" s="145"/>
      <c r="K8" s="145"/>
      <c r="L8" s="146" t="s">
        <v>34</v>
      </c>
      <c r="M8" s="147"/>
      <c r="N8" s="148"/>
    </row>
    <row r="9" spans="1:14" ht="43.5" customHeight="1">
      <c r="A9" s="48"/>
      <c r="B9" s="149" t="str">
        <f>'FORMULACIÓN PGDI - I'!B5</f>
        <v>Realizar acciones necesarias para la actualización del Plan Maestro de Equipamientos en Salud (PMES) incluyendo informes de seguimiento trimestral</v>
      </c>
      <c r="C9" s="150"/>
      <c r="D9" s="150"/>
      <c r="E9" s="150"/>
      <c r="F9" s="150"/>
      <c r="G9" s="150"/>
      <c r="H9" s="150"/>
      <c r="I9" s="150"/>
      <c r="J9" s="150"/>
      <c r="K9" s="150"/>
      <c r="L9" s="182">
        <f>'FORMULACIÓN PGDI - I'!J5</f>
        <v>1</v>
      </c>
      <c r="M9" s="182"/>
      <c r="N9" s="183"/>
    </row>
    <row r="10" spans="1:14" ht="5.25" customHeight="1">
      <c r="A10" s="48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5"/>
      <c r="M10" s="56"/>
      <c r="N10" s="57"/>
    </row>
    <row r="11" spans="1:14" ht="15">
      <c r="A11" s="48"/>
      <c r="B11" s="152" t="s">
        <v>35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4"/>
    </row>
    <row r="12" spans="1:14" ht="43.5" customHeight="1">
      <c r="A12" s="48"/>
      <c r="B12" s="133" t="s">
        <v>185</v>
      </c>
      <c r="C12" s="134"/>
      <c r="D12" s="134"/>
      <c r="E12" s="134"/>
      <c r="F12" s="134"/>
      <c r="G12" s="134"/>
      <c r="H12" s="134" t="s">
        <v>186</v>
      </c>
      <c r="I12" s="134"/>
      <c r="J12" s="134"/>
      <c r="K12" s="134"/>
      <c r="L12" s="134"/>
      <c r="M12" s="134"/>
      <c r="N12" s="135"/>
    </row>
    <row r="13" spans="1:14" ht="5.25" customHeight="1">
      <c r="A13" s="48"/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</row>
    <row r="14" spans="1:14" ht="15">
      <c r="A14" s="48"/>
      <c r="B14" s="152" t="s">
        <v>36</v>
      </c>
      <c r="C14" s="153"/>
      <c r="D14" s="153"/>
      <c r="E14" s="153"/>
      <c r="F14" s="153"/>
      <c r="G14" s="153"/>
      <c r="H14" s="153" t="s">
        <v>37</v>
      </c>
      <c r="I14" s="153"/>
      <c r="J14" s="153"/>
      <c r="K14" s="153"/>
      <c r="L14" s="153"/>
      <c r="M14" s="153"/>
      <c r="N14" s="154"/>
    </row>
    <row r="15" spans="1:14" ht="43.5" customHeight="1">
      <c r="A15" s="48"/>
      <c r="B15" s="133" t="s">
        <v>187</v>
      </c>
      <c r="C15" s="134"/>
      <c r="D15" s="134"/>
      <c r="E15" s="134"/>
      <c r="F15" s="134"/>
      <c r="G15" s="134"/>
      <c r="H15" s="134" t="s">
        <v>188</v>
      </c>
      <c r="I15" s="134"/>
      <c r="J15" s="134"/>
      <c r="K15" s="134"/>
      <c r="L15" s="134"/>
      <c r="M15" s="134"/>
      <c r="N15" s="135"/>
    </row>
    <row r="16" spans="1:14" ht="5.25" customHeight="1">
      <c r="A16" s="48"/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</row>
    <row r="17" spans="1:14" ht="15">
      <c r="A17" s="48"/>
      <c r="B17" s="144" t="s">
        <v>38</v>
      </c>
      <c r="C17" s="145"/>
      <c r="D17" s="145"/>
      <c r="E17" s="145" t="s">
        <v>39</v>
      </c>
      <c r="F17" s="145"/>
      <c r="G17" s="145"/>
      <c r="H17" s="155" t="s">
        <v>40</v>
      </c>
      <c r="I17" s="153"/>
      <c r="J17" s="153"/>
      <c r="K17" s="153"/>
      <c r="L17" s="153"/>
      <c r="M17" s="153"/>
      <c r="N17" s="154"/>
    </row>
    <row r="18" spans="1:14" ht="48" customHeight="1">
      <c r="A18" s="48"/>
      <c r="B18" s="164">
        <v>0</v>
      </c>
      <c r="C18" s="165"/>
      <c r="D18" s="165"/>
      <c r="E18" s="134">
        <v>1191</v>
      </c>
      <c r="F18" s="134"/>
      <c r="G18" s="134"/>
      <c r="H18" s="134" t="s">
        <v>130</v>
      </c>
      <c r="I18" s="134"/>
      <c r="J18" s="134"/>
      <c r="K18" s="134"/>
      <c r="L18" s="134"/>
      <c r="M18" s="134"/>
      <c r="N18" s="135"/>
    </row>
    <row r="19" spans="1:14" ht="15">
      <c r="A19" s="48"/>
      <c r="B19" s="152" t="s">
        <v>41</v>
      </c>
      <c r="C19" s="153"/>
      <c r="D19" s="153"/>
      <c r="E19" s="153"/>
      <c r="F19" s="153"/>
      <c r="G19" s="163"/>
      <c r="H19" s="155" t="s">
        <v>42</v>
      </c>
      <c r="I19" s="153"/>
      <c r="J19" s="153"/>
      <c r="K19" s="153"/>
      <c r="L19" s="153"/>
      <c r="M19" s="153"/>
      <c r="N19" s="154"/>
    </row>
    <row r="20" spans="1:14" ht="43.5" customHeight="1">
      <c r="A20" s="48"/>
      <c r="B20" s="164" t="s">
        <v>85</v>
      </c>
      <c r="C20" s="165"/>
      <c r="D20" s="165"/>
      <c r="E20" s="165"/>
      <c r="F20" s="165"/>
      <c r="G20" s="166"/>
      <c r="H20" s="167" t="s">
        <v>88</v>
      </c>
      <c r="I20" s="165"/>
      <c r="J20" s="165"/>
      <c r="K20" s="165"/>
      <c r="L20" s="165"/>
      <c r="M20" s="165"/>
      <c r="N20" s="168"/>
    </row>
    <row r="21" spans="1:14" ht="6" customHeight="1">
      <c r="A21" s="48"/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</row>
    <row r="22" spans="2:14" s="64" customFormat="1" ht="31.5" customHeight="1">
      <c r="B22" s="169" t="s">
        <v>43</v>
      </c>
      <c r="C22" s="170"/>
      <c r="D22" s="170"/>
      <c r="E22" s="170"/>
      <c r="F22" s="170"/>
      <c r="G22" s="171"/>
      <c r="H22" s="175" t="s">
        <v>44</v>
      </c>
      <c r="I22" s="176"/>
      <c r="J22" s="65" t="s">
        <v>179</v>
      </c>
      <c r="K22" s="177" t="s">
        <v>192</v>
      </c>
      <c r="L22" s="178"/>
      <c r="M22" s="178"/>
      <c r="N22" s="179"/>
    </row>
    <row r="23" spans="2:14" s="64" customFormat="1" ht="31.5" customHeight="1">
      <c r="B23" s="172"/>
      <c r="C23" s="173"/>
      <c r="D23" s="173"/>
      <c r="E23" s="173"/>
      <c r="F23" s="173"/>
      <c r="G23" s="174"/>
      <c r="H23" s="175" t="s">
        <v>46</v>
      </c>
      <c r="I23" s="176"/>
      <c r="J23" s="65" t="s">
        <v>179</v>
      </c>
      <c r="K23" s="175"/>
      <c r="L23" s="180"/>
      <c r="M23" s="180"/>
      <c r="N23" s="181"/>
    </row>
    <row r="24" spans="2:14" ht="59.25" customHeight="1" thickBot="1">
      <c r="B24" s="156" t="s">
        <v>47</v>
      </c>
      <c r="C24" s="157"/>
      <c r="D24" s="157"/>
      <c r="E24" s="157"/>
      <c r="F24" s="157"/>
      <c r="G24" s="158"/>
      <c r="H24" s="159" t="str">
        <f>'FORMULACIÓN PGDI - I'!A5</f>
        <v>3. Mejorar la calidad y eficiencia en la prestación de los servicios de salud a través de la actualización y modernización de la infraestructura física, la innovación tecnológica y de las comunicaciones de Secretaría Distrital de Salud y las instituciones de la red adscrita.</v>
      </c>
      <c r="I24" s="159"/>
      <c r="J24" s="159"/>
      <c r="K24" s="159"/>
      <c r="L24" s="159"/>
      <c r="M24" s="159"/>
      <c r="N24" s="160"/>
    </row>
    <row r="186" ht="15">
      <c r="R186" s="66" t="s">
        <v>48</v>
      </c>
    </row>
    <row r="187" ht="15">
      <c r="R187" s="66" t="s">
        <v>49</v>
      </c>
    </row>
    <row r="188" ht="15">
      <c r="R188" s="66" t="s">
        <v>50</v>
      </c>
    </row>
    <row r="189" ht="15">
      <c r="R189" s="66" t="s">
        <v>14</v>
      </c>
    </row>
    <row r="190" ht="15">
      <c r="R190" s="66" t="s">
        <v>51</v>
      </c>
    </row>
    <row r="191" ht="15">
      <c r="R191" s="66" t="s">
        <v>52</v>
      </c>
    </row>
    <row r="192" ht="15">
      <c r="R192" s="66" t="s">
        <v>53</v>
      </c>
    </row>
    <row r="193" ht="15">
      <c r="R193" s="66" t="s">
        <v>54</v>
      </c>
    </row>
    <row r="194" ht="15">
      <c r="R194" s="66" t="s">
        <v>55</v>
      </c>
    </row>
    <row r="195" ht="15">
      <c r="R195" s="66" t="s">
        <v>56</v>
      </c>
    </row>
    <row r="196" ht="15">
      <c r="R196" s="66" t="s">
        <v>57</v>
      </c>
    </row>
    <row r="197" ht="15">
      <c r="R197" s="66" t="s">
        <v>58</v>
      </c>
    </row>
    <row r="198" ht="15">
      <c r="R198" s="66" t="s">
        <v>59</v>
      </c>
    </row>
    <row r="199" ht="15">
      <c r="R199" s="66" t="s">
        <v>60</v>
      </c>
    </row>
    <row r="200" ht="15">
      <c r="R200" s="66" t="s">
        <v>61</v>
      </c>
    </row>
    <row r="201" ht="15">
      <c r="R201" s="66" t="s">
        <v>62</v>
      </c>
    </row>
    <row r="202" ht="15">
      <c r="R202" s="66" t="s">
        <v>63</v>
      </c>
    </row>
    <row r="203" ht="15">
      <c r="R203" s="66" t="s">
        <v>64</v>
      </c>
    </row>
    <row r="204" ht="15">
      <c r="R204" s="66" t="s">
        <v>65</v>
      </c>
    </row>
    <row r="205" ht="15">
      <c r="R205" s="66" t="s">
        <v>66</v>
      </c>
    </row>
    <row r="209" ht="15">
      <c r="R209" s="66" t="s">
        <v>67</v>
      </c>
    </row>
    <row r="210" ht="15">
      <c r="R210" s="66" t="s">
        <v>68</v>
      </c>
    </row>
    <row r="211" ht="15">
      <c r="R211" s="66" t="s">
        <v>69</v>
      </c>
    </row>
    <row r="212" ht="15">
      <c r="R212" s="66" t="s">
        <v>70</v>
      </c>
    </row>
    <row r="213" ht="15">
      <c r="R213" s="66" t="s">
        <v>71</v>
      </c>
    </row>
    <row r="214" ht="15">
      <c r="R214" s="66" t="s">
        <v>72</v>
      </c>
    </row>
    <row r="215" ht="15">
      <c r="R215" s="66" t="s">
        <v>73</v>
      </c>
    </row>
    <row r="217" ht="15">
      <c r="R217" s="66" t="s">
        <v>74</v>
      </c>
    </row>
    <row r="218" ht="15">
      <c r="R218" s="66" t="s">
        <v>75</v>
      </c>
    </row>
    <row r="219" ht="15">
      <c r="R219" s="66" t="s">
        <v>76</v>
      </c>
    </row>
    <row r="221" ht="15">
      <c r="R221" s="66" t="s">
        <v>77</v>
      </c>
    </row>
    <row r="222" ht="15">
      <c r="R222" s="66" t="s">
        <v>78</v>
      </c>
    </row>
    <row r="223" ht="15">
      <c r="R223" s="66" t="s">
        <v>79</v>
      </c>
    </row>
    <row r="224" ht="15">
      <c r="R224" s="66" t="s">
        <v>80</v>
      </c>
    </row>
    <row r="226" ht="15">
      <c r="R226" s="67" t="s">
        <v>81</v>
      </c>
    </row>
    <row r="227" ht="15">
      <c r="R227" s="67" t="s">
        <v>82</v>
      </c>
    </row>
    <row r="228" ht="15">
      <c r="R228" s="67" t="s">
        <v>83</v>
      </c>
    </row>
    <row r="229" ht="15">
      <c r="R229" s="67" t="s">
        <v>84</v>
      </c>
    </row>
    <row r="231" ht="15">
      <c r="R231" s="67" t="s">
        <v>85</v>
      </c>
    </row>
    <row r="232" ht="15">
      <c r="R232" s="67" t="s">
        <v>86</v>
      </c>
    </row>
    <row r="233" ht="15">
      <c r="R233" s="67" t="s">
        <v>87</v>
      </c>
    </row>
    <row r="235" ht="15">
      <c r="R235" s="67" t="s">
        <v>88</v>
      </c>
    </row>
    <row r="236" ht="15">
      <c r="R236" s="67" t="s">
        <v>89</v>
      </c>
    </row>
  </sheetData>
  <sheetProtection/>
  <mergeCells count="40"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14:G14"/>
    <mergeCell ref="H14:N14"/>
    <mergeCell ref="B15:G15"/>
    <mergeCell ref="H15:N15"/>
    <mergeCell ref="B17:D17"/>
    <mergeCell ref="E17:G17"/>
    <mergeCell ref="H17:N17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H20:N20">
      <formula1>$R$240</formula1>
    </dataValidation>
    <dataValidation type="list" allowBlank="1" showInputMessage="1" showErrorMessage="1" sqref="B20:G20">
      <formula1>$R$236:$R$238</formula1>
    </dataValidation>
    <dataValidation type="list" allowBlank="1" showInputMessage="1" showErrorMessage="1" sqref="L7:N7">
      <formula1>$R$222:$R$224</formula1>
    </dataValidation>
    <dataValidation type="list" allowBlank="1" showInputMessage="1" showErrorMessage="1" sqref="E4:N4">
      <formula1>$R$191:$R$210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6"/>
  <sheetViews>
    <sheetView zoomScalePageLayoutView="0" workbookViewId="0" topLeftCell="A1">
      <selection activeCell="L9" sqref="L9:N9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69.75" customHeight="1">
      <c r="A2" s="44"/>
      <c r="B2" s="119"/>
      <c r="C2" s="120"/>
      <c r="D2" s="121" t="s">
        <v>27</v>
      </c>
      <c r="E2" s="122"/>
      <c r="F2" s="122"/>
      <c r="G2" s="122"/>
      <c r="H2" s="122"/>
      <c r="I2" s="122"/>
      <c r="J2" s="123" t="s">
        <v>28</v>
      </c>
      <c r="K2" s="124"/>
      <c r="L2" s="125"/>
      <c r="M2" s="120"/>
      <c r="N2" s="126"/>
    </row>
    <row r="3" spans="1:14" ht="5.25" customHeight="1">
      <c r="A3" s="44"/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1:14" ht="18" customHeight="1">
      <c r="A4" s="48"/>
      <c r="B4" s="127" t="s">
        <v>29</v>
      </c>
      <c r="C4" s="128"/>
      <c r="D4" s="129"/>
      <c r="E4" s="130" t="s">
        <v>64</v>
      </c>
      <c r="F4" s="131"/>
      <c r="G4" s="131"/>
      <c r="H4" s="131"/>
      <c r="I4" s="131"/>
      <c r="J4" s="131"/>
      <c r="K4" s="131"/>
      <c r="L4" s="131"/>
      <c r="M4" s="131"/>
      <c r="N4" s="132"/>
    </row>
    <row r="5" spans="1:14" ht="5.25" customHeight="1">
      <c r="A5" s="48"/>
      <c r="B5" s="49"/>
      <c r="C5" s="50"/>
      <c r="D5" s="50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1:14" ht="17.25" customHeight="1">
      <c r="A6" s="48"/>
      <c r="B6" s="136" t="s">
        <v>30</v>
      </c>
      <c r="C6" s="137"/>
      <c r="D6" s="137"/>
      <c r="E6" s="137"/>
      <c r="F6" s="137"/>
      <c r="G6" s="137"/>
      <c r="H6" s="137" t="s">
        <v>31</v>
      </c>
      <c r="I6" s="137"/>
      <c r="J6" s="137"/>
      <c r="K6" s="137"/>
      <c r="L6" s="138" t="s">
        <v>32</v>
      </c>
      <c r="M6" s="139"/>
      <c r="N6" s="140"/>
    </row>
    <row r="7" spans="1:14" ht="43.5" customHeight="1">
      <c r="A7" s="48"/>
      <c r="B7" s="133" t="str">
        <f>'FORMULACIÓN PGDI - I'!C6</f>
        <v>Proyectos mejorados de Infraestructura y dotación hospitalaria, priorizados para la vigencia 2020</v>
      </c>
      <c r="C7" s="134"/>
      <c r="D7" s="134"/>
      <c r="E7" s="134"/>
      <c r="F7" s="134"/>
      <c r="G7" s="134"/>
      <c r="H7" s="134" t="s">
        <v>174</v>
      </c>
      <c r="I7" s="134"/>
      <c r="J7" s="134"/>
      <c r="K7" s="134"/>
      <c r="L7" s="141" t="s">
        <v>74</v>
      </c>
      <c r="M7" s="142"/>
      <c r="N7" s="143"/>
    </row>
    <row r="8" spans="1:14" ht="30" customHeight="1">
      <c r="A8" s="48"/>
      <c r="B8" s="144" t="s">
        <v>33</v>
      </c>
      <c r="C8" s="145"/>
      <c r="D8" s="145"/>
      <c r="E8" s="145"/>
      <c r="F8" s="145"/>
      <c r="G8" s="145"/>
      <c r="H8" s="145"/>
      <c r="I8" s="145"/>
      <c r="J8" s="145"/>
      <c r="K8" s="145"/>
      <c r="L8" s="146" t="s">
        <v>34</v>
      </c>
      <c r="M8" s="147"/>
      <c r="N8" s="148"/>
    </row>
    <row r="9" spans="1:14" ht="43.5" customHeight="1">
      <c r="A9" s="48"/>
      <c r="B9" s="149" t="str">
        <f>'FORMULACIÓN PGDI - I'!B6</f>
        <v>Adelantar las acciones tendientes para mejorar el desarrollo de los proyectos de infraestructura y dotación hospitalaria priorizados para la vigencia 2020</v>
      </c>
      <c r="C9" s="150"/>
      <c r="D9" s="150"/>
      <c r="E9" s="150"/>
      <c r="F9" s="150"/>
      <c r="G9" s="150"/>
      <c r="H9" s="150"/>
      <c r="I9" s="150"/>
      <c r="J9" s="150"/>
      <c r="K9" s="150"/>
      <c r="L9" s="182">
        <f>'FORMULACIÓN PGDI - I'!J6</f>
        <v>1</v>
      </c>
      <c r="M9" s="182"/>
      <c r="N9" s="183"/>
    </row>
    <row r="10" spans="1:14" ht="5.25" customHeight="1">
      <c r="A10" s="48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5"/>
      <c r="M10" s="56"/>
      <c r="N10" s="57"/>
    </row>
    <row r="11" spans="1:14" ht="15">
      <c r="A11" s="48"/>
      <c r="B11" s="152" t="s">
        <v>35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4"/>
    </row>
    <row r="12" spans="1:14" ht="43.5" customHeight="1">
      <c r="A12" s="48"/>
      <c r="B12" s="133" t="s">
        <v>189</v>
      </c>
      <c r="C12" s="134"/>
      <c r="D12" s="134"/>
      <c r="E12" s="134"/>
      <c r="F12" s="134"/>
      <c r="G12" s="134"/>
      <c r="H12" s="134" t="s">
        <v>186</v>
      </c>
      <c r="I12" s="134"/>
      <c r="J12" s="134"/>
      <c r="K12" s="134"/>
      <c r="L12" s="134"/>
      <c r="M12" s="134"/>
      <c r="N12" s="135"/>
    </row>
    <row r="13" spans="1:14" ht="5.25" customHeight="1">
      <c r="A13" s="48"/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</row>
    <row r="14" spans="1:14" ht="15">
      <c r="A14" s="48"/>
      <c r="B14" s="152" t="s">
        <v>36</v>
      </c>
      <c r="C14" s="153"/>
      <c r="D14" s="153"/>
      <c r="E14" s="153"/>
      <c r="F14" s="153"/>
      <c r="G14" s="153"/>
      <c r="H14" s="153" t="s">
        <v>37</v>
      </c>
      <c r="I14" s="153"/>
      <c r="J14" s="153"/>
      <c r="K14" s="153"/>
      <c r="L14" s="153"/>
      <c r="M14" s="153"/>
      <c r="N14" s="154"/>
    </row>
    <row r="15" spans="1:14" ht="43.5" customHeight="1">
      <c r="A15" s="48"/>
      <c r="B15" s="133" t="s">
        <v>187</v>
      </c>
      <c r="C15" s="134"/>
      <c r="D15" s="134"/>
      <c r="E15" s="134"/>
      <c r="F15" s="134"/>
      <c r="G15" s="134"/>
      <c r="H15" s="134" t="s">
        <v>190</v>
      </c>
      <c r="I15" s="134"/>
      <c r="J15" s="134"/>
      <c r="K15" s="134"/>
      <c r="L15" s="134"/>
      <c r="M15" s="134"/>
      <c r="N15" s="135"/>
    </row>
    <row r="16" spans="1:14" ht="5.25" customHeight="1">
      <c r="A16" s="48"/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</row>
    <row r="17" spans="1:14" ht="15">
      <c r="A17" s="48"/>
      <c r="B17" s="144" t="s">
        <v>38</v>
      </c>
      <c r="C17" s="145"/>
      <c r="D17" s="145"/>
      <c r="E17" s="145" t="s">
        <v>39</v>
      </c>
      <c r="F17" s="145"/>
      <c r="G17" s="145"/>
      <c r="H17" s="155" t="s">
        <v>40</v>
      </c>
      <c r="I17" s="153"/>
      <c r="J17" s="153"/>
      <c r="K17" s="153"/>
      <c r="L17" s="153"/>
      <c r="M17" s="153"/>
      <c r="N17" s="154"/>
    </row>
    <row r="18" spans="1:14" ht="48" customHeight="1">
      <c r="A18" s="48"/>
      <c r="B18" s="164">
        <v>0</v>
      </c>
      <c r="C18" s="165"/>
      <c r="D18" s="165"/>
      <c r="E18" s="134">
        <v>1191</v>
      </c>
      <c r="F18" s="134"/>
      <c r="G18" s="134"/>
      <c r="H18" s="134" t="s">
        <v>130</v>
      </c>
      <c r="I18" s="134"/>
      <c r="J18" s="134"/>
      <c r="K18" s="134"/>
      <c r="L18" s="134"/>
      <c r="M18" s="134"/>
      <c r="N18" s="135"/>
    </row>
    <row r="19" spans="1:14" ht="15">
      <c r="A19" s="48"/>
      <c r="B19" s="152" t="s">
        <v>41</v>
      </c>
      <c r="C19" s="153"/>
      <c r="D19" s="153"/>
      <c r="E19" s="153"/>
      <c r="F19" s="153"/>
      <c r="G19" s="163"/>
      <c r="H19" s="155" t="s">
        <v>42</v>
      </c>
      <c r="I19" s="153"/>
      <c r="J19" s="153"/>
      <c r="K19" s="153"/>
      <c r="L19" s="153"/>
      <c r="M19" s="153"/>
      <c r="N19" s="154"/>
    </row>
    <row r="20" spans="1:14" ht="43.5" customHeight="1">
      <c r="A20" s="48"/>
      <c r="B20" s="164" t="s">
        <v>85</v>
      </c>
      <c r="C20" s="165"/>
      <c r="D20" s="165"/>
      <c r="E20" s="165"/>
      <c r="F20" s="165"/>
      <c r="G20" s="166"/>
      <c r="H20" s="167" t="s">
        <v>88</v>
      </c>
      <c r="I20" s="165"/>
      <c r="J20" s="165"/>
      <c r="K20" s="165"/>
      <c r="L20" s="165"/>
      <c r="M20" s="165"/>
      <c r="N20" s="168"/>
    </row>
    <row r="21" spans="1:14" ht="6" customHeight="1">
      <c r="A21" s="48"/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</row>
    <row r="22" spans="2:14" s="64" customFormat="1" ht="31.5" customHeight="1">
      <c r="B22" s="169" t="s">
        <v>43</v>
      </c>
      <c r="C22" s="170"/>
      <c r="D22" s="170"/>
      <c r="E22" s="170"/>
      <c r="F22" s="170"/>
      <c r="G22" s="171"/>
      <c r="H22" s="175" t="s">
        <v>44</v>
      </c>
      <c r="I22" s="176"/>
      <c r="J22" s="65" t="s">
        <v>179</v>
      </c>
      <c r="K22" s="177" t="s">
        <v>191</v>
      </c>
      <c r="L22" s="178"/>
      <c r="M22" s="178"/>
      <c r="N22" s="179"/>
    </row>
    <row r="23" spans="2:14" s="64" customFormat="1" ht="31.5" customHeight="1">
      <c r="B23" s="172"/>
      <c r="C23" s="173"/>
      <c r="D23" s="173"/>
      <c r="E23" s="173"/>
      <c r="F23" s="173"/>
      <c r="G23" s="174"/>
      <c r="H23" s="175" t="s">
        <v>46</v>
      </c>
      <c r="I23" s="176"/>
      <c r="J23" s="65" t="s">
        <v>179</v>
      </c>
      <c r="K23" s="175"/>
      <c r="L23" s="180"/>
      <c r="M23" s="180"/>
      <c r="N23" s="181"/>
    </row>
    <row r="24" spans="2:14" ht="59.25" customHeight="1" thickBot="1">
      <c r="B24" s="156" t="s">
        <v>47</v>
      </c>
      <c r="C24" s="157"/>
      <c r="D24" s="157"/>
      <c r="E24" s="157"/>
      <c r="F24" s="157"/>
      <c r="G24" s="158"/>
      <c r="H24" s="159" t="str">
        <f>'FORMULACIÓN PGDI - I'!A6</f>
        <v>3. Mejorar la calidad y eficiencia en la prestación de los servicios de salud a través de la actualización y modernización de la infraestructura física, la innovación tecnológica y de las comunicaciones de Secretaría Distrital de Salud y las instituciones de la red adscrita.</v>
      </c>
      <c r="I24" s="159"/>
      <c r="J24" s="159"/>
      <c r="K24" s="159"/>
      <c r="L24" s="159"/>
      <c r="M24" s="159"/>
      <c r="N24" s="160"/>
    </row>
    <row r="186" ht="15">
      <c r="R186" s="66" t="s">
        <v>48</v>
      </c>
    </row>
    <row r="187" ht="15">
      <c r="R187" s="66" t="s">
        <v>49</v>
      </c>
    </row>
    <row r="188" ht="15">
      <c r="R188" s="66" t="s">
        <v>50</v>
      </c>
    </row>
    <row r="189" ht="15">
      <c r="R189" s="66" t="s">
        <v>14</v>
      </c>
    </row>
    <row r="190" ht="15">
      <c r="R190" s="66" t="s">
        <v>51</v>
      </c>
    </row>
    <row r="191" ht="15">
      <c r="R191" s="66" t="s">
        <v>52</v>
      </c>
    </row>
    <row r="192" ht="15">
      <c r="R192" s="66" t="s">
        <v>53</v>
      </c>
    </row>
    <row r="193" ht="15">
      <c r="R193" s="66" t="s">
        <v>54</v>
      </c>
    </row>
    <row r="194" ht="15">
      <c r="R194" s="66" t="s">
        <v>55</v>
      </c>
    </row>
    <row r="195" ht="15">
      <c r="R195" s="66" t="s">
        <v>56</v>
      </c>
    </row>
    <row r="196" ht="15">
      <c r="R196" s="66" t="s">
        <v>57</v>
      </c>
    </row>
    <row r="197" ht="15">
      <c r="R197" s="66" t="s">
        <v>58</v>
      </c>
    </row>
    <row r="198" ht="15">
      <c r="R198" s="66" t="s">
        <v>59</v>
      </c>
    </row>
    <row r="199" ht="15">
      <c r="R199" s="66" t="s">
        <v>60</v>
      </c>
    </row>
    <row r="200" ht="15">
      <c r="R200" s="66" t="s">
        <v>61</v>
      </c>
    </row>
    <row r="201" ht="15">
      <c r="R201" s="66" t="s">
        <v>62</v>
      </c>
    </row>
    <row r="202" ht="15">
      <c r="R202" s="66" t="s">
        <v>63</v>
      </c>
    </row>
    <row r="203" ht="15">
      <c r="R203" s="66" t="s">
        <v>64</v>
      </c>
    </row>
    <row r="204" ht="15">
      <c r="R204" s="66" t="s">
        <v>65</v>
      </c>
    </row>
    <row r="205" ht="15">
      <c r="R205" s="66" t="s">
        <v>66</v>
      </c>
    </row>
    <row r="209" ht="15">
      <c r="R209" s="66" t="s">
        <v>67</v>
      </c>
    </row>
    <row r="210" ht="15">
      <c r="R210" s="66" t="s">
        <v>68</v>
      </c>
    </row>
    <row r="211" ht="15">
      <c r="R211" s="66" t="s">
        <v>69</v>
      </c>
    </row>
    <row r="212" ht="15">
      <c r="R212" s="66" t="s">
        <v>70</v>
      </c>
    </row>
    <row r="213" ht="15">
      <c r="R213" s="66" t="s">
        <v>71</v>
      </c>
    </row>
    <row r="214" ht="15">
      <c r="R214" s="66" t="s">
        <v>72</v>
      </c>
    </row>
    <row r="215" ht="15">
      <c r="R215" s="66" t="s">
        <v>73</v>
      </c>
    </row>
    <row r="217" ht="15">
      <c r="R217" s="66" t="s">
        <v>74</v>
      </c>
    </row>
    <row r="218" ht="15">
      <c r="R218" s="66" t="s">
        <v>75</v>
      </c>
    </row>
    <row r="219" ht="15">
      <c r="R219" s="66" t="s">
        <v>76</v>
      </c>
    </row>
    <row r="221" ht="15">
      <c r="R221" s="66" t="s">
        <v>77</v>
      </c>
    </row>
    <row r="222" ht="15">
      <c r="R222" s="66" t="s">
        <v>78</v>
      </c>
    </row>
    <row r="223" ht="15">
      <c r="R223" s="66" t="s">
        <v>79</v>
      </c>
    </row>
    <row r="224" ht="15">
      <c r="R224" s="66" t="s">
        <v>80</v>
      </c>
    </row>
    <row r="226" ht="15">
      <c r="R226" s="67" t="s">
        <v>81</v>
      </c>
    </row>
    <row r="227" ht="15">
      <c r="R227" s="67" t="s">
        <v>82</v>
      </c>
    </row>
    <row r="228" ht="15">
      <c r="R228" s="67" t="s">
        <v>83</v>
      </c>
    </row>
    <row r="229" ht="15">
      <c r="R229" s="67" t="s">
        <v>84</v>
      </c>
    </row>
    <row r="231" ht="15">
      <c r="R231" s="67" t="s">
        <v>85</v>
      </c>
    </row>
    <row r="232" ht="15">
      <c r="R232" s="67" t="s">
        <v>86</v>
      </c>
    </row>
    <row r="233" ht="15">
      <c r="R233" s="67" t="s">
        <v>87</v>
      </c>
    </row>
    <row r="235" ht="15">
      <c r="R235" s="67" t="s">
        <v>88</v>
      </c>
    </row>
    <row r="236" ht="15">
      <c r="R236" s="67" t="s">
        <v>89</v>
      </c>
    </row>
  </sheetData>
  <sheetProtection/>
  <mergeCells count="40"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14:G14"/>
    <mergeCell ref="H14:N14"/>
    <mergeCell ref="B15:G15"/>
    <mergeCell ref="H15:N15"/>
    <mergeCell ref="B17:D17"/>
    <mergeCell ref="E17:G17"/>
    <mergeCell ref="H17:N17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E4:N4">
      <formula1>$R$191:$R$210</formula1>
    </dataValidation>
    <dataValidation type="list" allowBlank="1" showInputMessage="1" showErrorMessage="1" sqref="L7:N7">
      <formula1>$R$222:$R$224</formula1>
    </dataValidation>
    <dataValidation type="list" allowBlank="1" showInputMessage="1" showErrorMessage="1" sqref="B20:G20">
      <formula1>$R$236:$R$238</formula1>
    </dataValidation>
    <dataValidation type="list" allowBlank="1" showInputMessage="1" showErrorMessage="1" sqref="H20:N20">
      <formula1>$R$240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6"/>
  <sheetViews>
    <sheetView zoomScalePageLayoutView="0" workbookViewId="0" topLeftCell="A1">
      <selection activeCell="B19" sqref="B19:G19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69.75" customHeight="1">
      <c r="A2" s="44"/>
      <c r="B2" s="119"/>
      <c r="C2" s="120"/>
      <c r="D2" s="121" t="s">
        <v>27</v>
      </c>
      <c r="E2" s="122"/>
      <c r="F2" s="122"/>
      <c r="G2" s="122"/>
      <c r="H2" s="122"/>
      <c r="I2" s="122"/>
      <c r="J2" s="123" t="s">
        <v>28</v>
      </c>
      <c r="K2" s="124"/>
      <c r="L2" s="125"/>
      <c r="M2" s="120"/>
      <c r="N2" s="126"/>
    </row>
    <row r="3" spans="1:14" ht="5.25" customHeight="1">
      <c r="A3" s="44"/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1:14" ht="18" customHeight="1">
      <c r="A4" s="48"/>
      <c r="B4" s="127" t="s">
        <v>29</v>
      </c>
      <c r="C4" s="128"/>
      <c r="D4" s="129"/>
      <c r="E4" s="130" t="s">
        <v>64</v>
      </c>
      <c r="F4" s="131"/>
      <c r="G4" s="131"/>
      <c r="H4" s="131"/>
      <c r="I4" s="131"/>
      <c r="J4" s="131"/>
      <c r="K4" s="131"/>
      <c r="L4" s="131"/>
      <c r="M4" s="131"/>
      <c r="N4" s="132"/>
    </row>
    <row r="5" spans="1:14" ht="5.25" customHeight="1">
      <c r="A5" s="48"/>
      <c r="B5" s="49"/>
      <c r="C5" s="50"/>
      <c r="D5" s="50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1:14" ht="17.25" customHeight="1">
      <c r="A6" s="48"/>
      <c r="B6" s="136" t="s">
        <v>30</v>
      </c>
      <c r="C6" s="137"/>
      <c r="D6" s="137"/>
      <c r="E6" s="137"/>
      <c r="F6" s="137"/>
      <c r="G6" s="137"/>
      <c r="H6" s="137" t="s">
        <v>31</v>
      </c>
      <c r="I6" s="137"/>
      <c r="J6" s="137"/>
      <c r="K6" s="137"/>
      <c r="L6" s="138" t="s">
        <v>32</v>
      </c>
      <c r="M6" s="139"/>
      <c r="N6" s="140"/>
    </row>
    <row r="7" spans="1:14" ht="43.5" customHeight="1">
      <c r="A7" s="48"/>
      <c r="B7" s="133" t="str">
        <f>'FORMULACIÓN PGDI - I'!C7</f>
        <v>Porcentaje de avance en la creación del repositorio de información digital</v>
      </c>
      <c r="C7" s="134"/>
      <c r="D7" s="134"/>
      <c r="E7" s="134"/>
      <c r="F7" s="134"/>
      <c r="G7" s="134"/>
      <c r="H7" s="134" t="s">
        <v>174</v>
      </c>
      <c r="I7" s="134"/>
      <c r="J7" s="134"/>
      <c r="K7" s="134"/>
      <c r="L7" s="141" t="s">
        <v>74</v>
      </c>
      <c r="M7" s="142"/>
      <c r="N7" s="143"/>
    </row>
    <row r="8" spans="1:14" ht="30" customHeight="1">
      <c r="A8" s="48"/>
      <c r="B8" s="144" t="s">
        <v>33</v>
      </c>
      <c r="C8" s="145"/>
      <c r="D8" s="145"/>
      <c r="E8" s="145"/>
      <c r="F8" s="145"/>
      <c r="G8" s="145"/>
      <c r="H8" s="145"/>
      <c r="I8" s="145"/>
      <c r="J8" s="145"/>
      <c r="K8" s="145"/>
      <c r="L8" s="146" t="s">
        <v>34</v>
      </c>
      <c r="M8" s="147"/>
      <c r="N8" s="148"/>
    </row>
    <row r="9" spans="1:14" ht="43.5" customHeight="1">
      <c r="A9" s="48"/>
      <c r="B9" s="149" t="str">
        <f>'FORMULACIÓN PGDI - I'!B7</f>
        <v>Formular el piloto de la propuesta del repositorio de información digital  de la Dirección de Infraestructura y Tecnología que integre la información asociada a la gestión en el componente de contratos y/o convenios en ejecución.</v>
      </c>
      <c r="C9" s="150"/>
      <c r="D9" s="150"/>
      <c r="E9" s="150"/>
      <c r="F9" s="150"/>
      <c r="G9" s="150"/>
      <c r="H9" s="150"/>
      <c r="I9" s="150"/>
      <c r="J9" s="150"/>
      <c r="K9" s="150"/>
      <c r="L9" s="182">
        <f>'FORMULACIÓN PGDI - I'!J7</f>
        <v>1</v>
      </c>
      <c r="M9" s="182"/>
      <c r="N9" s="183"/>
    </row>
    <row r="10" spans="1:14" ht="5.25" customHeight="1">
      <c r="A10" s="48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5"/>
      <c r="M10" s="56"/>
      <c r="N10" s="57"/>
    </row>
    <row r="11" spans="1:14" ht="15">
      <c r="A11" s="48"/>
      <c r="B11" s="152" t="s">
        <v>35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4"/>
    </row>
    <row r="12" spans="1:14" ht="43.5" customHeight="1">
      <c r="A12" s="48"/>
      <c r="B12" s="133" t="s">
        <v>196</v>
      </c>
      <c r="C12" s="134"/>
      <c r="D12" s="134"/>
      <c r="E12" s="134"/>
      <c r="F12" s="134"/>
      <c r="G12" s="134"/>
      <c r="H12" s="134" t="s">
        <v>176</v>
      </c>
      <c r="I12" s="134"/>
      <c r="J12" s="134"/>
      <c r="K12" s="134"/>
      <c r="L12" s="134"/>
      <c r="M12" s="134"/>
      <c r="N12" s="135"/>
    </row>
    <row r="13" spans="1:14" ht="5.25" customHeight="1">
      <c r="A13" s="48"/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</row>
    <row r="14" spans="1:14" ht="15">
      <c r="A14" s="48"/>
      <c r="B14" s="152" t="s">
        <v>36</v>
      </c>
      <c r="C14" s="153"/>
      <c r="D14" s="153"/>
      <c r="E14" s="153"/>
      <c r="F14" s="153"/>
      <c r="G14" s="153"/>
      <c r="H14" s="153" t="s">
        <v>37</v>
      </c>
      <c r="I14" s="153"/>
      <c r="J14" s="153"/>
      <c r="K14" s="153"/>
      <c r="L14" s="153"/>
      <c r="M14" s="153"/>
      <c r="N14" s="154"/>
    </row>
    <row r="15" spans="1:14" ht="43.5" customHeight="1">
      <c r="A15" s="48"/>
      <c r="B15" s="133" t="s">
        <v>177</v>
      </c>
      <c r="C15" s="134"/>
      <c r="D15" s="134"/>
      <c r="E15" s="134"/>
      <c r="F15" s="134"/>
      <c r="G15" s="134"/>
      <c r="H15" s="134" t="s">
        <v>178</v>
      </c>
      <c r="I15" s="134"/>
      <c r="J15" s="134"/>
      <c r="K15" s="134"/>
      <c r="L15" s="134"/>
      <c r="M15" s="134"/>
      <c r="N15" s="135"/>
    </row>
    <row r="16" spans="1:14" ht="5.25" customHeight="1">
      <c r="A16" s="48"/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</row>
    <row r="17" spans="1:14" ht="15">
      <c r="A17" s="48"/>
      <c r="B17" s="144" t="s">
        <v>38</v>
      </c>
      <c r="C17" s="145"/>
      <c r="D17" s="145"/>
      <c r="E17" s="145" t="s">
        <v>39</v>
      </c>
      <c r="F17" s="145"/>
      <c r="G17" s="145"/>
      <c r="H17" s="155" t="s">
        <v>40</v>
      </c>
      <c r="I17" s="153"/>
      <c r="J17" s="153"/>
      <c r="K17" s="153"/>
      <c r="L17" s="153"/>
      <c r="M17" s="153"/>
      <c r="N17" s="154"/>
    </row>
    <row r="18" spans="1:14" ht="48" customHeight="1">
      <c r="A18" s="48"/>
      <c r="B18" s="164">
        <v>0</v>
      </c>
      <c r="C18" s="165"/>
      <c r="D18" s="165"/>
      <c r="E18" s="134">
        <v>1191</v>
      </c>
      <c r="F18" s="134"/>
      <c r="G18" s="134"/>
      <c r="H18" s="134" t="s">
        <v>130</v>
      </c>
      <c r="I18" s="134"/>
      <c r="J18" s="134"/>
      <c r="K18" s="134"/>
      <c r="L18" s="134"/>
      <c r="M18" s="134"/>
      <c r="N18" s="135"/>
    </row>
    <row r="19" spans="1:14" ht="15">
      <c r="A19" s="48"/>
      <c r="B19" s="152" t="s">
        <v>41</v>
      </c>
      <c r="C19" s="153"/>
      <c r="D19" s="153"/>
      <c r="E19" s="153"/>
      <c r="F19" s="153"/>
      <c r="G19" s="163"/>
      <c r="H19" s="155" t="s">
        <v>42</v>
      </c>
      <c r="I19" s="153"/>
      <c r="J19" s="153"/>
      <c r="K19" s="153"/>
      <c r="L19" s="153"/>
      <c r="M19" s="153"/>
      <c r="N19" s="154"/>
    </row>
    <row r="20" spans="1:14" ht="43.5" customHeight="1">
      <c r="A20" s="48"/>
      <c r="B20" s="164" t="s">
        <v>85</v>
      </c>
      <c r="C20" s="165"/>
      <c r="D20" s="165"/>
      <c r="E20" s="165"/>
      <c r="F20" s="165"/>
      <c r="G20" s="166"/>
      <c r="H20" s="167" t="s">
        <v>88</v>
      </c>
      <c r="I20" s="165"/>
      <c r="J20" s="165"/>
      <c r="K20" s="165"/>
      <c r="L20" s="165"/>
      <c r="M20" s="165"/>
      <c r="N20" s="168"/>
    </row>
    <row r="21" spans="1:14" ht="6" customHeight="1">
      <c r="A21" s="48"/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</row>
    <row r="22" spans="2:14" s="64" customFormat="1" ht="31.5" customHeight="1">
      <c r="B22" s="169" t="s">
        <v>43</v>
      </c>
      <c r="C22" s="170"/>
      <c r="D22" s="170"/>
      <c r="E22" s="170"/>
      <c r="F22" s="170"/>
      <c r="G22" s="171"/>
      <c r="H22" s="175" t="s">
        <v>44</v>
      </c>
      <c r="I22" s="176"/>
      <c r="J22" s="65" t="s">
        <v>179</v>
      </c>
      <c r="K22" s="177" t="s">
        <v>191</v>
      </c>
      <c r="L22" s="178"/>
      <c r="M22" s="178"/>
      <c r="N22" s="179"/>
    </row>
    <row r="23" spans="2:14" s="64" customFormat="1" ht="31.5" customHeight="1">
      <c r="B23" s="172"/>
      <c r="C23" s="173"/>
      <c r="D23" s="173"/>
      <c r="E23" s="173"/>
      <c r="F23" s="173"/>
      <c r="G23" s="174"/>
      <c r="H23" s="175" t="s">
        <v>46</v>
      </c>
      <c r="I23" s="176"/>
      <c r="J23" s="65" t="s">
        <v>179</v>
      </c>
      <c r="K23" s="175"/>
      <c r="L23" s="180"/>
      <c r="M23" s="180"/>
      <c r="N23" s="181"/>
    </row>
    <row r="24" spans="2:14" ht="58.5" customHeight="1" thickBot="1">
      <c r="B24" s="156" t="s">
        <v>47</v>
      </c>
      <c r="C24" s="157"/>
      <c r="D24" s="157"/>
      <c r="E24" s="157"/>
      <c r="F24" s="157"/>
      <c r="G24" s="158"/>
      <c r="H24" s="159" t="str">
        <f>'FORMULACIÓN PGDI - I'!A7</f>
        <v>3. Mejorar la calidad y eficiencia en la prestación de los servicios de salud a través de la actualización y modernización de la infraestructura física, la innovación tecnológica y de las comunicaciones de Secretaría Distrital de Salud y las instituciones de la red adscrita.</v>
      </c>
      <c r="I24" s="159"/>
      <c r="J24" s="159"/>
      <c r="K24" s="159"/>
      <c r="L24" s="159"/>
      <c r="M24" s="159"/>
      <c r="N24" s="160"/>
    </row>
    <row r="186" ht="15">
      <c r="R186" s="66" t="s">
        <v>48</v>
      </c>
    </row>
    <row r="187" ht="15">
      <c r="R187" s="66" t="s">
        <v>49</v>
      </c>
    </row>
    <row r="188" ht="15">
      <c r="R188" s="66" t="s">
        <v>50</v>
      </c>
    </row>
    <row r="189" ht="15">
      <c r="R189" s="66" t="s">
        <v>14</v>
      </c>
    </row>
    <row r="190" ht="15">
      <c r="R190" s="66" t="s">
        <v>51</v>
      </c>
    </row>
    <row r="191" ht="15">
      <c r="R191" s="66" t="s">
        <v>52</v>
      </c>
    </row>
    <row r="192" ht="15">
      <c r="R192" s="66" t="s">
        <v>53</v>
      </c>
    </row>
    <row r="193" ht="15">
      <c r="R193" s="66" t="s">
        <v>54</v>
      </c>
    </row>
    <row r="194" ht="15">
      <c r="R194" s="66" t="s">
        <v>55</v>
      </c>
    </row>
    <row r="195" ht="15">
      <c r="R195" s="66" t="s">
        <v>56</v>
      </c>
    </row>
    <row r="196" ht="15">
      <c r="R196" s="66" t="s">
        <v>57</v>
      </c>
    </row>
    <row r="197" ht="15">
      <c r="R197" s="66" t="s">
        <v>58</v>
      </c>
    </row>
    <row r="198" ht="15">
      <c r="R198" s="66" t="s">
        <v>59</v>
      </c>
    </row>
    <row r="199" ht="15">
      <c r="R199" s="66" t="s">
        <v>60</v>
      </c>
    </row>
    <row r="200" ht="15">
      <c r="R200" s="66" t="s">
        <v>61</v>
      </c>
    </row>
    <row r="201" ht="15">
      <c r="R201" s="66" t="s">
        <v>62</v>
      </c>
    </row>
    <row r="202" ht="15">
      <c r="R202" s="66" t="s">
        <v>63</v>
      </c>
    </row>
    <row r="203" ht="15">
      <c r="R203" s="66" t="s">
        <v>64</v>
      </c>
    </row>
    <row r="204" ht="15">
      <c r="R204" s="66" t="s">
        <v>65</v>
      </c>
    </row>
    <row r="205" ht="15">
      <c r="R205" s="66" t="s">
        <v>66</v>
      </c>
    </row>
    <row r="209" ht="15">
      <c r="R209" s="66" t="s">
        <v>67</v>
      </c>
    </row>
    <row r="210" ht="15">
      <c r="R210" s="66" t="s">
        <v>68</v>
      </c>
    </row>
    <row r="211" ht="15">
      <c r="R211" s="66" t="s">
        <v>69</v>
      </c>
    </row>
    <row r="212" ht="15">
      <c r="R212" s="66" t="s">
        <v>70</v>
      </c>
    </row>
    <row r="213" ht="15">
      <c r="R213" s="66" t="s">
        <v>71</v>
      </c>
    </row>
    <row r="214" ht="15">
      <c r="R214" s="66" t="s">
        <v>72</v>
      </c>
    </row>
    <row r="215" ht="15">
      <c r="R215" s="66" t="s">
        <v>73</v>
      </c>
    </row>
    <row r="217" ht="15">
      <c r="R217" s="66" t="s">
        <v>74</v>
      </c>
    </row>
    <row r="218" ht="15">
      <c r="R218" s="66" t="s">
        <v>75</v>
      </c>
    </row>
    <row r="219" ht="15">
      <c r="R219" s="66" t="s">
        <v>76</v>
      </c>
    </row>
    <row r="221" ht="15">
      <c r="R221" s="66" t="s">
        <v>77</v>
      </c>
    </row>
    <row r="222" ht="15">
      <c r="R222" s="66" t="s">
        <v>78</v>
      </c>
    </row>
    <row r="223" ht="15">
      <c r="R223" s="66" t="s">
        <v>79</v>
      </c>
    </row>
    <row r="224" ht="15">
      <c r="R224" s="66" t="s">
        <v>80</v>
      </c>
    </row>
    <row r="226" ht="15">
      <c r="R226" s="67" t="s">
        <v>81</v>
      </c>
    </row>
    <row r="227" ht="15">
      <c r="R227" s="67" t="s">
        <v>82</v>
      </c>
    </row>
    <row r="228" ht="15">
      <c r="R228" s="67" t="s">
        <v>83</v>
      </c>
    </row>
    <row r="229" ht="15">
      <c r="R229" s="67" t="s">
        <v>84</v>
      </c>
    </row>
    <row r="231" ht="15">
      <c r="R231" s="67" t="s">
        <v>85</v>
      </c>
    </row>
    <row r="232" ht="15">
      <c r="R232" s="67" t="s">
        <v>86</v>
      </c>
    </row>
    <row r="233" ht="15">
      <c r="R233" s="67" t="s">
        <v>87</v>
      </c>
    </row>
    <row r="235" ht="15">
      <c r="R235" s="67" t="s">
        <v>88</v>
      </c>
    </row>
    <row r="236" ht="15">
      <c r="R236" s="67" t="s">
        <v>89</v>
      </c>
    </row>
  </sheetData>
  <sheetProtection/>
  <mergeCells count="40"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14:G14"/>
    <mergeCell ref="H14:N14"/>
    <mergeCell ref="B15:G15"/>
    <mergeCell ref="H15:N15"/>
    <mergeCell ref="B17:D17"/>
    <mergeCell ref="E17:G17"/>
    <mergeCell ref="H17:N17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H20:N20">
      <formula1>$R$240</formula1>
    </dataValidation>
    <dataValidation type="list" allowBlank="1" showInputMessage="1" showErrorMessage="1" sqref="B20:G20">
      <formula1>$R$236:$R$238</formula1>
    </dataValidation>
    <dataValidation type="list" allowBlank="1" showInputMessage="1" showErrorMessage="1" sqref="L7:N7">
      <formula1>$R$222:$R$224</formula1>
    </dataValidation>
    <dataValidation type="list" allowBlank="1" showInputMessage="1" showErrorMessage="1" sqref="E4:N4">
      <formula1>$R$191:$R$210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36"/>
  <sheetViews>
    <sheetView zoomScalePageLayoutView="0" workbookViewId="0" topLeftCell="A1">
      <selection activeCell="L10" sqref="L10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69.75" customHeight="1">
      <c r="A2" s="44"/>
      <c r="B2" s="119"/>
      <c r="C2" s="120"/>
      <c r="D2" s="121" t="s">
        <v>27</v>
      </c>
      <c r="E2" s="122"/>
      <c r="F2" s="122"/>
      <c r="G2" s="122"/>
      <c r="H2" s="122"/>
      <c r="I2" s="122"/>
      <c r="J2" s="123" t="s">
        <v>28</v>
      </c>
      <c r="K2" s="124"/>
      <c r="L2" s="125"/>
      <c r="M2" s="120"/>
      <c r="N2" s="126"/>
    </row>
    <row r="3" spans="1:14" ht="5.25" customHeight="1">
      <c r="A3" s="44"/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1:14" ht="18" customHeight="1">
      <c r="A4" s="48"/>
      <c r="B4" s="127" t="s">
        <v>29</v>
      </c>
      <c r="C4" s="128"/>
      <c r="D4" s="129"/>
      <c r="E4" s="130" t="s">
        <v>64</v>
      </c>
      <c r="F4" s="131"/>
      <c r="G4" s="131"/>
      <c r="H4" s="131"/>
      <c r="I4" s="131"/>
      <c r="J4" s="131"/>
      <c r="K4" s="131"/>
      <c r="L4" s="131"/>
      <c r="M4" s="131"/>
      <c r="N4" s="132"/>
    </row>
    <row r="5" spans="1:14" ht="5.25" customHeight="1">
      <c r="A5" s="48"/>
      <c r="B5" s="49"/>
      <c r="C5" s="50"/>
      <c r="D5" s="50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1:14" ht="17.25" customHeight="1">
      <c r="A6" s="48"/>
      <c r="B6" s="136" t="s">
        <v>30</v>
      </c>
      <c r="C6" s="137"/>
      <c r="D6" s="137"/>
      <c r="E6" s="137"/>
      <c r="F6" s="137"/>
      <c r="G6" s="137"/>
      <c r="H6" s="137" t="s">
        <v>31</v>
      </c>
      <c r="I6" s="137"/>
      <c r="J6" s="137"/>
      <c r="K6" s="137"/>
      <c r="L6" s="138" t="s">
        <v>32</v>
      </c>
      <c r="M6" s="139"/>
      <c r="N6" s="140"/>
    </row>
    <row r="7" spans="1:14" ht="43.5" customHeight="1">
      <c r="A7" s="48"/>
      <c r="B7" s="133" t="str">
        <f>'FORMULACIÓN PGDI - I'!C8</f>
        <v>Acciones necesarias para el Mantenimiento y Sostenibilidad del del Sistema de Gestión de la SDS realizadas.</v>
      </c>
      <c r="C7" s="134"/>
      <c r="D7" s="134"/>
      <c r="E7" s="134"/>
      <c r="F7" s="134"/>
      <c r="G7" s="134"/>
      <c r="H7" s="134" t="s">
        <v>174</v>
      </c>
      <c r="I7" s="134"/>
      <c r="J7" s="134"/>
      <c r="K7" s="134"/>
      <c r="L7" s="141" t="s">
        <v>74</v>
      </c>
      <c r="M7" s="142"/>
      <c r="N7" s="143"/>
    </row>
    <row r="8" spans="1:14" ht="30" customHeight="1">
      <c r="A8" s="48"/>
      <c r="B8" s="144" t="s">
        <v>33</v>
      </c>
      <c r="C8" s="145"/>
      <c r="D8" s="145"/>
      <c r="E8" s="145"/>
      <c r="F8" s="145"/>
      <c r="G8" s="145"/>
      <c r="H8" s="145"/>
      <c r="I8" s="145"/>
      <c r="J8" s="145"/>
      <c r="K8" s="145"/>
      <c r="L8" s="146" t="s">
        <v>34</v>
      </c>
      <c r="M8" s="147"/>
      <c r="N8" s="148"/>
    </row>
    <row r="9" spans="1:14" ht="43.5" customHeight="1">
      <c r="A9" s="48"/>
      <c r="B9" s="149" t="str">
        <f>'FORMULACIÓN PGDI - I'!B8</f>
        <v>Realizar las acciones necesarias para el Mantenimiento y Sostenibilidad del Sistema de Gestión de la SDS</v>
      </c>
      <c r="C9" s="150"/>
      <c r="D9" s="150"/>
      <c r="E9" s="150"/>
      <c r="F9" s="150"/>
      <c r="G9" s="150"/>
      <c r="H9" s="150"/>
      <c r="I9" s="150"/>
      <c r="J9" s="150"/>
      <c r="K9" s="150"/>
      <c r="L9" s="182">
        <f>'FORMULACIÓN PGDI - I'!J8</f>
        <v>1</v>
      </c>
      <c r="M9" s="182"/>
      <c r="N9" s="183"/>
    </row>
    <row r="10" spans="1:14" ht="5.25" customHeight="1">
      <c r="A10" s="48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5"/>
      <c r="M10" s="56"/>
      <c r="N10" s="57"/>
    </row>
    <row r="11" spans="1:14" ht="15">
      <c r="A11" s="48"/>
      <c r="B11" s="152" t="s">
        <v>35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4"/>
    </row>
    <row r="12" spans="1:14" ht="43.5" customHeight="1">
      <c r="A12" s="48"/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5"/>
    </row>
    <row r="13" spans="1:14" ht="5.25" customHeight="1">
      <c r="A13" s="48"/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</row>
    <row r="14" spans="1:14" ht="15">
      <c r="A14" s="48"/>
      <c r="B14" s="152" t="s">
        <v>36</v>
      </c>
      <c r="C14" s="153"/>
      <c r="D14" s="153"/>
      <c r="E14" s="153"/>
      <c r="F14" s="153"/>
      <c r="G14" s="153"/>
      <c r="H14" s="153" t="s">
        <v>37</v>
      </c>
      <c r="I14" s="153"/>
      <c r="J14" s="153"/>
      <c r="K14" s="153"/>
      <c r="L14" s="153"/>
      <c r="M14" s="153"/>
      <c r="N14" s="154"/>
    </row>
    <row r="15" spans="1:14" ht="43.5" customHeight="1">
      <c r="A15" s="48"/>
      <c r="B15" s="13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5"/>
    </row>
    <row r="16" spans="1:14" ht="5.25" customHeight="1">
      <c r="A16" s="48"/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</row>
    <row r="17" spans="1:14" ht="15">
      <c r="A17" s="48"/>
      <c r="B17" s="144" t="s">
        <v>38</v>
      </c>
      <c r="C17" s="145"/>
      <c r="D17" s="145"/>
      <c r="E17" s="145" t="s">
        <v>39</v>
      </c>
      <c r="F17" s="145"/>
      <c r="G17" s="145"/>
      <c r="H17" s="155" t="s">
        <v>40</v>
      </c>
      <c r="I17" s="153"/>
      <c r="J17" s="153"/>
      <c r="K17" s="153"/>
      <c r="L17" s="153"/>
      <c r="M17" s="153"/>
      <c r="N17" s="154"/>
    </row>
    <row r="18" spans="1:14" ht="48" customHeight="1">
      <c r="A18" s="48"/>
      <c r="B18" s="164"/>
      <c r="C18" s="165"/>
      <c r="D18" s="165"/>
      <c r="E18" s="134"/>
      <c r="F18" s="134"/>
      <c r="G18" s="134"/>
      <c r="H18" s="134" t="s">
        <v>130</v>
      </c>
      <c r="I18" s="134"/>
      <c r="J18" s="134"/>
      <c r="K18" s="134"/>
      <c r="L18" s="134"/>
      <c r="M18" s="134"/>
      <c r="N18" s="135"/>
    </row>
    <row r="19" spans="1:14" ht="15">
      <c r="A19" s="48"/>
      <c r="B19" s="152" t="s">
        <v>41</v>
      </c>
      <c r="C19" s="153"/>
      <c r="D19" s="153"/>
      <c r="E19" s="153"/>
      <c r="F19" s="153"/>
      <c r="G19" s="163"/>
      <c r="H19" s="155" t="s">
        <v>42</v>
      </c>
      <c r="I19" s="153"/>
      <c r="J19" s="153"/>
      <c r="K19" s="153"/>
      <c r="L19" s="153"/>
      <c r="M19" s="153"/>
      <c r="N19" s="154"/>
    </row>
    <row r="20" spans="1:14" ht="43.5" customHeight="1">
      <c r="A20" s="48"/>
      <c r="B20" s="164"/>
      <c r="C20" s="165"/>
      <c r="D20" s="165"/>
      <c r="E20" s="165"/>
      <c r="F20" s="165"/>
      <c r="G20" s="166"/>
      <c r="H20" s="167"/>
      <c r="I20" s="165"/>
      <c r="J20" s="165"/>
      <c r="K20" s="165"/>
      <c r="L20" s="165"/>
      <c r="M20" s="165"/>
      <c r="N20" s="168"/>
    </row>
    <row r="21" spans="1:14" ht="6" customHeight="1">
      <c r="A21" s="48"/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</row>
    <row r="22" spans="2:14" s="64" customFormat="1" ht="31.5" customHeight="1">
      <c r="B22" s="169" t="s">
        <v>43</v>
      </c>
      <c r="C22" s="170"/>
      <c r="D22" s="170"/>
      <c r="E22" s="170"/>
      <c r="F22" s="170"/>
      <c r="G22" s="171"/>
      <c r="H22" s="175" t="s">
        <v>44</v>
      </c>
      <c r="I22" s="176"/>
      <c r="J22" s="65"/>
      <c r="K22" s="177" t="s">
        <v>45</v>
      </c>
      <c r="L22" s="178"/>
      <c r="M22" s="178"/>
      <c r="N22" s="184"/>
    </row>
    <row r="23" spans="2:14" s="64" customFormat="1" ht="31.5" customHeight="1">
      <c r="B23" s="172"/>
      <c r="C23" s="173"/>
      <c r="D23" s="173"/>
      <c r="E23" s="173"/>
      <c r="F23" s="173"/>
      <c r="G23" s="174"/>
      <c r="H23" s="175" t="s">
        <v>46</v>
      </c>
      <c r="I23" s="176"/>
      <c r="J23" s="65"/>
      <c r="K23" s="175"/>
      <c r="L23" s="180"/>
      <c r="M23" s="180"/>
      <c r="N23" s="181"/>
    </row>
    <row r="24" spans="2:14" ht="58.5" customHeight="1" thickBot="1">
      <c r="B24" s="156" t="s">
        <v>47</v>
      </c>
      <c r="C24" s="157"/>
      <c r="D24" s="157"/>
      <c r="E24" s="157"/>
      <c r="F24" s="157"/>
      <c r="G24" s="158"/>
      <c r="H24" s="159" t="str">
        <f>'FORMULACIÓN PGDI - I'!A8</f>
        <v>5. Fortalecer los procesos que soporten la gestión misional y estratégica de la entidad, mediante acciones que promuevan la administración transparente de los recursos, la gestión institucional, el ejercicio de la gobernanza y la corresponsabilidad social en salud.  </v>
      </c>
      <c r="I24" s="159"/>
      <c r="J24" s="159"/>
      <c r="K24" s="159"/>
      <c r="L24" s="159"/>
      <c r="M24" s="159"/>
      <c r="N24" s="160"/>
    </row>
    <row r="186" ht="15">
      <c r="R186" s="66" t="s">
        <v>48</v>
      </c>
    </row>
    <row r="187" ht="15">
      <c r="R187" s="66" t="s">
        <v>49</v>
      </c>
    </row>
    <row r="188" ht="15">
      <c r="R188" s="66" t="s">
        <v>50</v>
      </c>
    </row>
    <row r="189" ht="15">
      <c r="R189" s="66" t="s">
        <v>14</v>
      </c>
    </row>
    <row r="190" ht="15">
      <c r="R190" s="66" t="s">
        <v>51</v>
      </c>
    </row>
    <row r="191" ht="15">
      <c r="R191" s="66" t="s">
        <v>52</v>
      </c>
    </row>
    <row r="192" ht="15">
      <c r="R192" s="66" t="s">
        <v>53</v>
      </c>
    </row>
    <row r="193" ht="15">
      <c r="R193" s="66" t="s">
        <v>54</v>
      </c>
    </row>
    <row r="194" ht="15">
      <c r="R194" s="66" t="s">
        <v>55</v>
      </c>
    </row>
    <row r="195" ht="15">
      <c r="R195" s="66" t="s">
        <v>56</v>
      </c>
    </row>
    <row r="196" ht="15">
      <c r="R196" s="66" t="s">
        <v>57</v>
      </c>
    </row>
    <row r="197" ht="15">
      <c r="R197" s="66" t="s">
        <v>58</v>
      </c>
    </row>
    <row r="198" ht="15">
      <c r="R198" s="66" t="s">
        <v>59</v>
      </c>
    </row>
    <row r="199" ht="15">
      <c r="R199" s="66" t="s">
        <v>60</v>
      </c>
    </row>
    <row r="200" ht="15">
      <c r="R200" s="66" t="s">
        <v>61</v>
      </c>
    </row>
    <row r="201" ht="15">
      <c r="R201" s="66" t="s">
        <v>62</v>
      </c>
    </row>
    <row r="202" ht="15">
      <c r="R202" s="66" t="s">
        <v>63</v>
      </c>
    </row>
    <row r="203" ht="15">
      <c r="R203" s="66" t="s">
        <v>64</v>
      </c>
    </row>
    <row r="204" ht="15">
      <c r="R204" s="66" t="s">
        <v>65</v>
      </c>
    </row>
    <row r="205" ht="15">
      <c r="R205" s="66" t="s">
        <v>66</v>
      </c>
    </row>
    <row r="209" ht="15">
      <c r="R209" s="66" t="s">
        <v>67</v>
      </c>
    </row>
    <row r="210" ht="15">
      <c r="R210" s="66" t="s">
        <v>68</v>
      </c>
    </row>
    <row r="211" ht="15">
      <c r="R211" s="66" t="s">
        <v>69</v>
      </c>
    </row>
    <row r="212" ht="15">
      <c r="R212" s="66" t="s">
        <v>70</v>
      </c>
    </row>
    <row r="213" ht="15">
      <c r="R213" s="66" t="s">
        <v>71</v>
      </c>
    </row>
    <row r="214" ht="15">
      <c r="R214" s="66" t="s">
        <v>72</v>
      </c>
    </row>
    <row r="215" ht="15">
      <c r="R215" s="66" t="s">
        <v>73</v>
      </c>
    </row>
    <row r="217" ht="15">
      <c r="R217" s="66" t="s">
        <v>74</v>
      </c>
    </row>
    <row r="218" ht="15">
      <c r="R218" s="66" t="s">
        <v>75</v>
      </c>
    </row>
    <row r="219" ht="15">
      <c r="R219" s="66" t="s">
        <v>76</v>
      </c>
    </row>
    <row r="221" ht="15">
      <c r="R221" s="66" t="s">
        <v>77</v>
      </c>
    </row>
    <row r="222" ht="15">
      <c r="R222" s="66" t="s">
        <v>78</v>
      </c>
    </row>
    <row r="223" ht="15">
      <c r="R223" s="66" t="s">
        <v>79</v>
      </c>
    </row>
    <row r="224" ht="15">
      <c r="R224" s="66" t="s">
        <v>80</v>
      </c>
    </row>
    <row r="226" ht="15">
      <c r="R226" s="67" t="s">
        <v>81</v>
      </c>
    </row>
    <row r="227" ht="15">
      <c r="R227" s="67" t="s">
        <v>82</v>
      </c>
    </row>
    <row r="228" ht="15">
      <c r="R228" s="67" t="s">
        <v>83</v>
      </c>
    </row>
    <row r="229" ht="15">
      <c r="R229" s="67" t="s">
        <v>84</v>
      </c>
    </row>
    <row r="231" ht="15">
      <c r="R231" s="67" t="s">
        <v>85</v>
      </c>
    </row>
    <row r="232" ht="15">
      <c r="R232" s="67" t="s">
        <v>86</v>
      </c>
    </row>
    <row r="233" ht="15">
      <c r="R233" s="67" t="s">
        <v>87</v>
      </c>
    </row>
    <row r="235" ht="15">
      <c r="R235" s="67" t="s">
        <v>88</v>
      </c>
    </row>
    <row r="236" ht="15">
      <c r="R236" s="67" t="s">
        <v>89</v>
      </c>
    </row>
  </sheetData>
  <sheetProtection/>
  <mergeCells count="40"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14:G14"/>
    <mergeCell ref="H14:N14"/>
    <mergeCell ref="B15:G15"/>
    <mergeCell ref="H15:N15"/>
    <mergeCell ref="B17:D17"/>
    <mergeCell ref="E17:G17"/>
    <mergeCell ref="H17:N17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E4:N4">
      <formula1>$R$191:$R$210</formula1>
    </dataValidation>
    <dataValidation type="list" allowBlank="1" showInputMessage="1" showErrorMessage="1" sqref="L7:N7">
      <formula1>$R$222:$R$224</formula1>
    </dataValidation>
    <dataValidation type="list" allowBlank="1" showInputMessage="1" showErrorMessage="1" sqref="B20:G20">
      <formula1>$R$236:$R$238</formula1>
    </dataValidation>
    <dataValidation type="list" allowBlank="1" showInputMessage="1" showErrorMessage="1" sqref="H20:N20">
      <formula1>$R$240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36"/>
  <sheetViews>
    <sheetView zoomScalePageLayoutView="0" workbookViewId="0" topLeftCell="A1">
      <selection activeCell="H24" sqref="H24:N24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69.75" customHeight="1">
      <c r="A2" s="44"/>
      <c r="B2" s="119"/>
      <c r="C2" s="120"/>
      <c r="D2" s="121" t="s">
        <v>27</v>
      </c>
      <c r="E2" s="122"/>
      <c r="F2" s="122"/>
      <c r="G2" s="122"/>
      <c r="H2" s="122"/>
      <c r="I2" s="122"/>
      <c r="J2" s="123" t="s">
        <v>28</v>
      </c>
      <c r="K2" s="124"/>
      <c r="L2" s="125"/>
      <c r="M2" s="120"/>
      <c r="N2" s="126"/>
    </row>
    <row r="3" spans="1:14" ht="5.25" customHeight="1">
      <c r="A3" s="44"/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1:14" ht="18" customHeight="1">
      <c r="A4" s="48"/>
      <c r="B4" s="127" t="s">
        <v>29</v>
      </c>
      <c r="C4" s="128"/>
      <c r="D4" s="129"/>
      <c r="E4" s="130" t="s">
        <v>64</v>
      </c>
      <c r="F4" s="131"/>
      <c r="G4" s="131"/>
      <c r="H4" s="131"/>
      <c r="I4" s="131"/>
      <c r="J4" s="131"/>
      <c r="K4" s="131"/>
      <c r="L4" s="131"/>
      <c r="M4" s="131"/>
      <c r="N4" s="132"/>
    </row>
    <row r="5" spans="1:14" ht="5.25" customHeight="1">
      <c r="A5" s="48"/>
      <c r="B5" s="49"/>
      <c r="C5" s="50"/>
      <c r="D5" s="50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1:14" ht="17.25" customHeight="1">
      <c r="A6" s="48"/>
      <c r="B6" s="136" t="s">
        <v>30</v>
      </c>
      <c r="C6" s="137"/>
      <c r="D6" s="137"/>
      <c r="E6" s="137"/>
      <c r="F6" s="137"/>
      <c r="G6" s="137"/>
      <c r="H6" s="137" t="s">
        <v>31</v>
      </c>
      <c r="I6" s="137"/>
      <c r="J6" s="137"/>
      <c r="K6" s="137"/>
      <c r="L6" s="138" t="s">
        <v>32</v>
      </c>
      <c r="M6" s="139"/>
      <c r="N6" s="140"/>
    </row>
    <row r="7" spans="1:14" ht="43.5" customHeight="1">
      <c r="A7" s="48"/>
      <c r="B7" s="133" t="str">
        <f>'FORMULACIÓN PGDI - I'!C9</f>
        <v>Acciones para el desarrollo de los componentes deTransparencia, acceso a la información y lucha contra la corrupción realizadas</v>
      </c>
      <c r="C7" s="134"/>
      <c r="D7" s="134"/>
      <c r="E7" s="134"/>
      <c r="F7" s="134"/>
      <c r="G7" s="134"/>
      <c r="H7" s="134" t="s">
        <v>174</v>
      </c>
      <c r="I7" s="134"/>
      <c r="J7" s="134"/>
      <c r="K7" s="134"/>
      <c r="L7" s="141" t="s">
        <v>74</v>
      </c>
      <c r="M7" s="142"/>
      <c r="N7" s="143"/>
    </row>
    <row r="8" spans="1:14" ht="30" customHeight="1">
      <c r="A8" s="48"/>
      <c r="B8" s="144" t="s">
        <v>33</v>
      </c>
      <c r="C8" s="145"/>
      <c r="D8" s="145"/>
      <c r="E8" s="145"/>
      <c r="F8" s="145"/>
      <c r="G8" s="145"/>
      <c r="H8" s="145"/>
      <c r="I8" s="145"/>
      <c r="J8" s="145"/>
      <c r="K8" s="145"/>
      <c r="L8" s="146" t="s">
        <v>34</v>
      </c>
      <c r="M8" s="147"/>
      <c r="N8" s="148"/>
    </row>
    <row r="9" spans="1:14" ht="43.5" customHeight="1">
      <c r="A9" s="48"/>
      <c r="B9" s="149" t="str">
        <f>'FORMULACIÓN PGDI - I'!B9</f>
        <v>Realizar las acciones para el desarrollo de los componentes deTransparencia, acceso a la información y lucha contra la corrupción.</v>
      </c>
      <c r="C9" s="150"/>
      <c r="D9" s="150"/>
      <c r="E9" s="150"/>
      <c r="F9" s="150"/>
      <c r="G9" s="150"/>
      <c r="H9" s="150"/>
      <c r="I9" s="150"/>
      <c r="J9" s="150"/>
      <c r="K9" s="150"/>
      <c r="L9" s="182">
        <f>'FORMULACIÓN PGDI - I'!J9</f>
        <v>1</v>
      </c>
      <c r="M9" s="182"/>
      <c r="N9" s="183"/>
    </row>
    <row r="10" spans="1:14" ht="5.25" customHeight="1">
      <c r="A10" s="48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5"/>
      <c r="M10" s="56"/>
      <c r="N10" s="57"/>
    </row>
    <row r="11" spans="1:14" ht="15">
      <c r="A11" s="48"/>
      <c r="B11" s="152" t="s">
        <v>35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4"/>
    </row>
    <row r="12" spans="1:14" ht="43.5" customHeight="1">
      <c r="A12" s="48"/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5"/>
    </row>
    <row r="13" spans="1:14" ht="5.25" customHeight="1">
      <c r="A13" s="48"/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</row>
    <row r="14" spans="1:14" ht="15">
      <c r="A14" s="48"/>
      <c r="B14" s="152" t="s">
        <v>36</v>
      </c>
      <c r="C14" s="153"/>
      <c r="D14" s="153"/>
      <c r="E14" s="153"/>
      <c r="F14" s="153"/>
      <c r="G14" s="153"/>
      <c r="H14" s="153" t="s">
        <v>37</v>
      </c>
      <c r="I14" s="153"/>
      <c r="J14" s="153"/>
      <c r="K14" s="153"/>
      <c r="L14" s="153"/>
      <c r="M14" s="153"/>
      <c r="N14" s="154"/>
    </row>
    <row r="15" spans="1:14" ht="43.5" customHeight="1">
      <c r="A15" s="48"/>
      <c r="B15" s="13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5"/>
    </row>
    <row r="16" spans="1:14" ht="5.25" customHeight="1">
      <c r="A16" s="48"/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</row>
    <row r="17" spans="1:14" ht="15">
      <c r="A17" s="48"/>
      <c r="B17" s="144" t="s">
        <v>38</v>
      </c>
      <c r="C17" s="145"/>
      <c r="D17" s="145"/>
      <c r="E17" s="145" t="s">
        <v>39</v>
      </c>
      <c r="F17" s="145"/>
      <c r="G17" s="145"/>
      <c r="H17" s="155" t="s">
        <v>40</v>
      </c>
      <c r="I17" s="153"/>
      <c r="J17" s="153"/>
      <c r="K17" s="153"/>
      <c r="L17" s="153"/>
      <c r="M17" s="153"/>
      <c r="N17" s="154"/>
    </row>
    <row r="18" spans="1:14" ht="48" customHeight="1">
      <c r="A18" s="48"/>
      <c r="B18" s="164"/>
      <c r="C18" s="165"/>
      <c r="D18" s="165"/>
      <c r="E18" s="134"/>
      <c r="F18" s="134"/>
      <c r="G18" s="134"/>
      <c r="H18" s="134" t="s">
        <v>130</v>
      </c>
      <c r="I18" s="134"/>
      <c r="J18" s="134"/>
      <c r="K18" s="134"/>
      <c r="L18" s="134"/>
      <c r="M18" s="134"/>
      <c r="N18" s="135"/>
    </row>
    <row r="19" spans="1:14" ht="15">
      <c r="A19" s="48"/>
      <c r="B19" s="152" t="s">
        <v>41</v>
      </c>
      <c r="C19" s="153"/>
      <c r="D19" s="153"/>
      <c r="E19" s="153"/>
      <c r="F19" s="153"/>
      <c r="G19" s="163"/>
      <c r="H19" s="155" t="s">
        <v>42</v>
      </c>
      <c r="I19" s="153"/>
      <c r="J19" s="153"/>
      <c r="K19" s="153"/>
      <c r="L19" s="153"/>
      <c r="M19" s="153"/>
      <c r="N19" s="154"/>
    </row>
    <row r="20" spans="1:14" ht="43.5" customHeight="1">
      <c r="A20" s="48"/>
      <c r="B20" s="164"/>
      <c r="C20" s="165"/>
      <c r="D20" s="165"/>
      <c r="E20" s="165"/>
      <c r="F20" s="165"/>
      <c r="G20" s="166"/>
      <c r="H20" s="167"/>
      <c r="I20" s="165"/>
      <c r="J20" s="165"/>
      <c r="K20" s="165"/>
      <c r="L20" s="165"/>
      <c r="M20" s="165"/>
      <c r="N20" s="168"/>
    </row>
    <row r="21" spans="1:14" ht="6" customHeight="1">
      <c r="A21" s="48"/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</row>
    <row r="22" spans="2:14" s="64" customFormat="1" ht="31.5" customHeight="1">
      <c r="B22" s="169" t="s">
        <v>43</v>
      </c>
      <c r="C22" s="170"/>
      <c r="D22" s="170"/>
      <c r="E22" s="170"/>
      <c r="F22" s="170"/>
      <c r="G22" s="171"/>
      <c r="H22" s="175" t="s">
        <v>44</v>
      </c>
      <c r="I22" s="176"/>
      <c r="J22" s="65"/>
      <c r="K22" s="177" t="s">
        <v>45</v>
      </c>
      <c r="L22" s="178"/>
      <c r="M22" s="178"/>
      <c r="N22" s="184"/>
    </row>
    <row r="23" spans="2:14" s="64" customFormat="1" ht="31.5" customHeight="1">
      <c r="B23" s="172"/>
      <c r="C23" s="173"/>
      <c r="D23" s="173"/>
      <c r="E23" s="173"/>
      <c r="F23" s="173"/>
      <c r="G23" s="174"/>
      <c r="H23" s="175" t="s">
        <v>46</v>
      </c>
      <c r="I23" s="176"/>
      <c r="J23" s="65"/>
      <c r="K23" s="175"/>
      <c r="L23" s="180"/>
      <c r="M23" s="180"/>
      <c r="N23" s="181"/>
    </row>
    <row r="24" spans="2:14" ht="58.5" customHeight="1" thickBot="1">
      <c r="B24" s="156" t="s">
        <v>47</v>
      </c>
      <c r="C24" s="157"/>
      <c r="D24" s="157"/>
      <c r="E24" s="157"/>
      <c r="F24" s="157"/>
      <c r="G24" s="158"/>
      <c r="H24" s="159" t="str">
        <f>'FORMULACIÓN PGDI - I'!A9</f>
        <v>5. Fortalecer los procesos que soporten la gestión misional y estratégica de la entidad, mediante acciones que promuevan la administración transparente de los recursos, la gestión institucional, el ejercicio de la gobernanza y la corresponsabilidad social en salud.  </v>
      </c>
      <c r="I24" s="159"/>
      <c r="J24" s="159"/>
      <c r="K24" s="159"/>
      <c r="L24" s="159"/>
      <c r="M24" s="159"/>
      <c r="N24" s="160"/>
    </row>
    <row r="186" ht="15">
      <c r="R186" s="66" t="s">
        <v>48</v>
      </c>
    </row>
    <row r="187" ht="15">
      <c r="R187" s="66" t="s">
        <v>49</v>
      </c>
    </row>
    <row r="188" ht="15">
      <c r="R188" s="66" t="s">
        <v>50</v>
      </c>
    </row>
    <row r="189" ht="15">
      <c r="R189" s="66" t="s">
        <v>14</v>
      </c>
    </row>
    <row r="190" ht="15">
      <c r="R190" s="66" t="s">
        <v>51</v>
      </c>
    </row>
    <row r="191" ht="15">
      <c r="R191" s="66" t="s">
        <v>52</v>
      </c>
    </row>
    <row r="192" ht="15">
      <c r="R192" s="66" t="s">
        <v>53</v>
      </c>
    </row>
    <row r="193" ht="15">
      <c r="R193" s="66" t="s">
        <v>54</v>
      </c>
    </row>
    <row r="194" ht="15">
      <c r="R194" s="66" t="s">
        <v>55</v>
      </c>
    </row>
    <row r="195" ht="15">
      <c r="R195" s="66" t="s">
        <v>56</v>
      </c>
    </row>
    <row r="196" ht="15">
      <c r="R196" s="66" t="s">
        <v>57</v>
      </c>
    </row>
    <row r="197" ht="15">
      <c r="R197" s="66" t="s">
        <v>58</v>
      </c>
    </row>
    <row r="198" ht="15">
      <c r="R198" s="66" t="s">
        <v>59</v>
      </c>
    </row>
    <row r="199" ht="15">
      <c r="R199" s="66" t="s">
        <v>60</v>
      </c>
    </row>
    <row r="200" ht="15">
      <c r="R200" s="66" t="s">
        <v>61</v>
      </c>
    </row>
    <row r="201" ht="15">
      <c r="R201" s="66" t="s">
        <v>62</v>
      </c>
    </row>
    <row r="202" ht="15">
      <c r="R202" s="66" t="s">
        <v>63</v>
      </c>
    </row>
    <row r="203" ht="15">
      <c r="R203" s="66" t="s">
        <v>64</v>
      </c>
    </row>
    <row r="204" ht="15">
      <c r="R204" s="66" t="s">
        <v>65</v>
      </c>
    </row>
    <row r="205" ht="15">
      <c r="R205" s="66" t="s">
        <v>66</v>
      </c>
    </row>
    <row r="209" ht="15">
      <c r="R209" s="66" t="s">
        <v>67</v>
      </c>
    </row>
    <row r="210" ht="15">
      <c r="R210" s="66" t="s">
        <v>68</v>
      </c>
    </row>
    <row r="211" ht="15">
      <c r="R211" s="66" t="s">
        <v>69</v>
      </c>
    </row>
    <row r="212" ht="15">
      <c r="R212" s="66" t="s">
        <v>70</v>
      </c>
    </row>
    <row r="213" ht="15">
      <c r="R213" s="66" t="s">
        <v>71</v>
      </c>
    </row>
    <row r="214" ht="15">
      <c r="R214" s="66" t="s">
        <v>72</v>
      </c>
    </row>
    <row r="215" ht="15">
      <c r="R215" s="66" t="s">
        <v>73</v>
      </c>
    </row>
    <row r="217" ht="15">
      <c r="R217" s="66" t="s">
        <v>74</v>
      </c>
    </row>
    <row r="218" ht="15">
      <c r="R218" s="66" t="s">
        <v>75</v>
      </c>
    </row>
    <row r="219" ht="15">
      <c r="R219" s="66" t="s">
        <v>76</v>
      </c>
    </row>
    <row r="221" ht="15">
      <c r="R221" s="66" t="s">
        <v>77</v>
      </c>
    </row>
    <row r="222" ht="15">
      <c r="R222" s="66" t="s">
        <v>78</v>
      </c>
    </row>
    <row r="223" ht="15">
      <c r="R223" s="66" t="s">
        <v>79</v>
      </c>
    </row>
    <row r="224" ht="15">
      <c r="R224" s="66" t="s">
        <v>80</v>
      </c>
    </row>
    <row r="226" ht="15">
      <c r="R226" s="67" t="s">
        <v>81</v>
      </c>
    </row>
    <row r="227" ht="15">
      <c r="R227" s="67" t="s">
        <v>82</v>
      </c>
    </row>
    <row r="228" ht="15">
      <c r="R228" s="67" t="s">
        <v>83</v>
      </c>
    </row>
    <row r="229" ht="15">
      <c r="R229" s="67" t="s">
        <v>84</v>
      </c>
    </row>
    <row r="231" ht="15">
      <c r="R231" s="67" t="s">
        <v>85</v>
      </c>
    </row>
    <row r="232" ht="15">
      <c r="R232" s="67" t="s">
        <v>86</v>
      </c>
    </row>
    <row r="233" ht="15">
      <c r="R233" s="67" t="s">
        <v>87</v>
      </c>
    </row>
    <row r="235" ht="15">
      <c r="R235" s="67" t="s">
        <v>88</v>
      </c>
    </row>
    <row r="236" ht="15">
      <c r="R236" s="67" t="s">
        <v>89</v>
      </c>
    </row>
  </sheetData>
  <sheetProtection/>
  <mergeCells count="40"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14:G14"/>
    <mergeCell ref="H14:N14"/>
    <mergeCell ref="B15:G15"/>
    <mergeCell ref="H15:N15"/>
    <mergeCell ref="B17:D17"/>
    <mergeCell ref="E17:G17"/>
    <mergeCell ref="H17:N17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H20:N20">
      <formula1>$R$240</formula1>
    </dataValidation>
    <dataValidation type="list" allowBlank="1" showInputMessage="1" showErrorMessage="1" sqref="B20:G20">
      <formula1>$R$236:$R$238</formula1>
    </dataValidation>
    <dataValidation type="list" allowBlank="1" showInputMessage="1" showErrorMessage="1" sqref="L7:N7">
      <formula1>$R$222:$R$224</formula1>
    </dataValidation>
    <dataValidation type="list" allowBlank="1" showInputMessage="1" showErrorMessage="1" sqref="E4:N4">
      <formula1>$R$191:$R$210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Amado Camacho, Alvaro Augusto</dc:creator>
  <cp:keywords/>
  <dc:description/>
  <cp:lastModifiedBy>VANGELSEIN</cp:lastModifiedBy>
  <dcterms:created xsi:type="dcterms:W3CDTF">2020-01-28T20:40:00Z</dcterms:created>
  <dcterms:modified xsi:type="dcterms:W3CDTF">2020-05-08T00:33:25Z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