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55" yWindow="525" windowWidth="15735" windowHeight="13140" activeTab="0"/>
  </bookViews>
  <sheets>
    <sheet name="FORMULACIÓN PGDI - I" sheetId="1" r:id="rId1"/>
    <sheet name="FORMULACIÓN PGDI - III. " sheetId="2" r:id="rId2"/>
    <sheet name="HV Instrucciones" sheetId="3" r:id="rId3"/>
    <sheet name="HV INDICADOR M1 MIAS " sheetId="4" r:id="rId4"/>
    <sheet name="HV Indicador M2.  RPMS " sheetId="5" r:id="rId5"/>
    <sheet name="HV Indicador M3 MATERNO " sheetId="6" r:id="rId6"/>
    <sheet name="HV Indicador M4 SANGRE " sheetId="7" r:id="rId7"/>
    <sheet name="HV Indicador M5 trasplantes" sheetId="8" r:id="rId8"/>
    <sheet name="HV Indicador M6Liquidación " sheetId="9" r:id="rId9"/>
    <sheet name="T1" sheetId="10" r:id="rId10"/>
    <sheet name="T3" sheetId="11" r:id="rId11"/>
  </sheets>
  <definedNames>
    <definedName name="_xlnm.Print_Area" localSheetId="0">'FORMULACIÓN PGDI - I'!$A$1:$J$14</definedName>
    <definedName name="_xlnm.Print_Area" localSheetId="1">'FORMULACIÓN PGDI - III. '!$A$2:$I$17</definedName>
    <definedName name="_xlnm.Print_Area" localSheetId="3">'HV INDICADOR M1 MIAS '!$B$2:$N$30</definedName>
    <definedName name="_xlnm.Print_Area" localSheetId="4">'HV Indicador M2.  RPMS '!$B$2:$N$30</definedName>
    <definedName name="_xlnm.Print_Area" localSheetId="5">'HV Indicador M3 MATERNO '!$B$2:$N$30</definedName>
    <definedName name="_xlnm.Print_Area" localSheetId="6">'HV Indicador M4 SANGRE '!$B$2:$N$30</definedName>
    <definedName name="_xlnm.Print_Area" localSheetId="7">'HV Indicador M5 trasplantes'!$B$2:$N$30</definedName>
    <definedName name="_xlnm.Print_Area" localSheetId="8">'HV Indicador M6Liquidación '!$B$2:$N$30</definedName>
    <definedName name="_xlnm.Print_Area" localSheetId="2">'HV Instrucciones'!$B$2:$N$26</definedName>
    <definedName name="_xlnm.Print_Area" localSheetId="9">'T1'!$B$2:$N$30</definedName>
    <definedName name="_xlnm.Print_Area" localSheetId="10">'T3'!$B$2:$N$30</definedName>
  </definedNames>
  <calcPr fullCalcOnLoad="1"/>
</workbook>
</file>

<file path=xl/sharedStrings.xml><?xml version="1.0" encoding="utf-8"?>
<sst xmlns="http://schemas.openxmlformats.org/spreadsheetml/2006/main" count="965" uniqueCount="268">
  <si>
    <t>DIRECCIÓN DE PLANEACIÓN INSTITUCIONAL Y CALIDAD
SISTEMA INTEGRADO DE GESTIÓN
CONTROL DOCUMENTAL
FORMULACIÓN PLAN DE GESTION Y DESEMPEÑO INSTITUCIONAL
Codigo: SDS-PYC-FT-19 V.11</t>
  </si>
  <si>
    <t>Elaborado por: Alvaro Augusto Amado Camacho
Revisado por: Oscar Ramiro Reyes Muñoz
Aprobado por: Sonia Luz Florez Gutierrez</t>
  </si>
  <si>
    <t>AÑO</t>
  </si>
  <si>
    <t>ASS</t>
  </si>
  <si>
    <t>Asegurar salud</t>
  </si>
  <si>
    <t>OBJETIVO ESTRATEGICO</t>
  </si>
  <si>
    <t>DESCRIPCIÓN DE LA META</t>
  </si>
  <si>
    <r>
      <t xml:space="preserve">Indicador
</t>
    </r>
    <r>
      <rPr>
        <b/>
        <sz val="16"/>
        <color indexed="60"/>
        <rFont val="Arial"/>
        <family val="2"/>
      </rPr>
      <t>[Incluir link a Hoja de Vida]</t>
    </r>
  </si>
  <si>
    <t>DIRECCIÓN/ OFICINA</t>
  </si>
  <si>
    <t>Programado 1er Trimestre</t>
  </si>
  <si>
    <t>Programado 2do Trimestre</t>
  </si>
  <si>
    <t>Programado 3er Trimestre</t>
  </si>
  <si>
    <t>Programado 4to Trimestre</t>
  </si>
  <si>
    <t>Programado Año</t>
  </si>
  <si>
    <t>ESC</t>
  </si>
  <si>
    <t>Evaluación, seguimiento y control a la gestión</t>
  </si>
  <si>
    <t>Elaborado por: Alvaro Augusto Amado Camacho
Revisado por: Oscar Ramiro Reyes Muñoz
Aprobado por: Sonia luz Florez Gutierrez</t>
  </si>
  <si>
    <t>METAS</t>
  </si>
  <si>
    <t>ACTIVIDADES</t>
  </si>
  <si>
    <t>Programado %</t>
  </si>
  <si>
    <t>SUBACTIVIDADES</t>
  </si>
  <si>
    <t>PRODUCTOS Y/O SERVICIOS</t>
  </si>
  <si>
    <t xml:space="preserve">Programado 3er Trimestre </t>
  </si>
  <si>
    <t xml:space="preserve">Programado 4to Trimestre </t>
  </si>
  <si>
    <t>SUBTOTAL</t>
  </si>
  <si>
    <t>TOTAL</t>
  </si>
  <si>
    <t xml:space="preserve">PROCESO: PROVISION DE SERVICIOS DE SALUD </t>
  </si>
  <si>
    <t>Subsistema de Responsabilidad Social (SRS)</t>
  </si>
  <si>
    <t>Subsistema Interno de Gestión Documental y Archivo (SIGA)</t>
  </si>
  <si>
    <t>Subsistema de Seguridad de la Información (SSI)</t>
  </si>
  <si>
    <t>Subsistema de Gestión Ambiental (SGA)</t>
  </si>
  <si>
    <t>Subsistema de Seguridad y Salud en el Trabajo (S&amp;ST)</t>
  </si>
  <si>
    <t>Subsistema de Control Interno (SCI)</t>
  </si>
  <si>
    <t>Subsistema de Gestión de Calidad (SGC)</t>
  </si>
  <si>
    <t>Provisión de servicios de salud</t>
  </si>
  <si>
    <t>Política y Gerencia estratégica</t>
  </si>
  <si>
    <t>Planeación y Gestión Sectorial</t>
  </si>
  <si>
    <t>Planeación Institucional y Calidad</t>
  </si>
  <si>
    <t>Inspección, vigilancia y control</t>
  </si>
  <si>
    <t>Gestión social en salud</t>
  </si>
  <si>
    <t xml:space="preserve">Gestión Juridica </t>
  </si>
  <si>
    <t>Gestión Financiera</t>
  </si>
  <si>
    <t>Gestión en Salud Pública</t>
  </si>
  <si>
    <t>Gestion del Talento Humano</t>
  </si>
  <si>
    <t>Gestión del conocimiento e innovación</t>
  </si>
  <si>
    <t>Gestión de urgencias, emergencias y desastres</t>
  </si>
  <si>
    <t>Gestión de TIC</t>
  </si>
  <si>
    <t>Gestión de Bienes y Servicios</t>
  </si>
  <si>
    <t>Gestión Contractual</t>
  </si>
  <si>
    <t xml:space="preserve">Gestión Comunicaciones </t>
  </si>
  <si>
    <t>Control Disciplinario</t>
  </si>
  <si>
    <t>Calidad de servicios de salud</t>
  </si>
  <si>
    <t>Asegurar Salud</t>
  </si>
  <si>
    <t>OBJETIVO DE SISTEMA DE GESTIÓN</t>
  </si>
  <si>
    <t>Funcionamiento</t>
  </si>
  <si>
    <t>Proyecto No:
Meta del Proyecto:</t>
  </si>
  <si>
    <t>Inversión</t>
  </si>
  <si>
    <r>
      <t xml:space="preserve">RECURSOS
</t>
    </r>
    <r>
      <rPr>
        <sz val="11"/>
        <rFont val="Arial"/>
        <family val="2"/>
      </rPr>
      <t>Marque si la meta cuenta con recursos de funcionamiento y/o inversion y en caso tal de contar con recursos de inversión relaciones el proyecto y la meta asociada.</t>
    </r>
  </si>
  <si>
    <t>El tipo de medición sera suma conforme al lineamiento establecido.</t>
  </si>
  <si>
    <t>Seleccione de la lista desplegable el tipo de comportamiento o dirección de los resultados de la medición del indicador. Ejm: Estable, creciente, decreciente.</t>
  </si>
  <si>
    <t>TIPO DE MEDICIÓN</t>
  </si>
  <si>
    <t>TENDENCIA</t>
  </si>
  <si>
    <t>La unidad de medida será en porcentaje % conforme al lineamiento establecido.</t>
  </si>
  <si>
    <t>Indique el numero y nombre del proyecto de inversión.</t>
  </si>
  <si>
    <t>Registre la última medición que se tiene del indicador. En caso de no contar con este valor porque no se han realizado mediciones, la línea de base sería 0.</t>
  </si>
  <si>
    <t>UNIDAD DE MEDIDA</t>
  </si>
  <si>
    <t>PROYECTO</t>
  </si>
  <si>
    <t>LINEA BASE</t>
  </si>
  <si>
    <t>Relacione el sistema de información, documento, registro, entre otros, de donde se obtendrán los datos para el cálculo del indicador</t>
  </si>
  <si>
    <t xml:space="preserve"> (a / b) * 100 (porcentaje)</t>
  </si>
  <si>
    <t>FUENTE DE LA INFORMACIÓN</t>
  </si>
  <si>
    <t>FÓRMULA DEL INDICADOR</t>
  </si>
  <si>
    <t>b= Variable del denominador</t>
  </si>
  <si>
    <t xml:space="preserve">a= Variable del númerador </t>
  </si>
  <si>
    <t>DESCRIPCIÓN DE LAS VARIABLES DEL INDICADOR</t>
  </si>
  <si>
    <t>Incluir el valor que se espera alcanzar en el año. Ejemplo 100%</t>
  </si>
  <si>
    <t>Describir la meta que está formulada en el POA</t>
  </si>
  <si>
    <t>VALOR PROGRAMADO AÑO</t>
  </si>
  <si>
    <t xml:space="preserve">META </t>
  </si>
  <si>
    <t>Seleccione de la lista desplegable si el indicador es de eficacia, eficiencia o efectividad</t>
  </si>
  <si>
    <t>Cargo y rol del responsable de la medición.</t>
  </si>
  <si>
    <t>Incluir el nombre del indicador formulado en el POA</t>
  </si>
  <si>
    <t>TIPO DE INDICADOR</t>
  </si>
  <si>
    <t>RESPONSABLE DE LA MEDICIÓN</t>
  </si>
  <si>
    <t>NOMBRE DEL INDICADOR</t>
  </si>
  <si>
    <t>Seleccione de la lista desplegable el proceso al que pertenece el indicador a caracterizar</t>
  </si>
  <si>
    <t>PROCESO</t>
  </si>
  <si>
    <t>Elaborado por: Luis Carlos Martinez Revisado por: Oscar Ramiro Reyes Aprobado por: Sonia Luz Florez Gutierrez</t>
  </si>
  <si>
    <t>DIRECCIÓN DE PLANEACIÓN INSTITUCIONAL Y CALIDAD
SISTEMA INTEGRADO DE GESTIÓN
CONTROL DOCUMENTAL
HOJA DE VIDA DE INDICADORES 
Código: SDS-PYC-FT.022 V.4</t>
  </si>
  <si>
    <t>META ASOCIADA AL INDICADOR</t>
  </si>
  <si>
    <t>RECURSOS</t>
  </si>
  <si>
    <t>OBJETIVO DEL SISTEMA DE GESTIÓN</t>
  </si>
  <si>
    <t>VERSIÓN</t>
  </si>
  <si>
    <t>FECHA</t>
  </si>
  <si>
    <t>RAZÓN DE LA ACTUALIZACIÓN</t>
  </si>
  <si>
    <t>Enero de 2020</t>
  </si>
  <si>
    <t>Se actualiza el formato incluyendo elementos como recursos y objetivos del sistema de gestión.</t>
  </si>
  <si>
    <t>Nombre</t>
  </si>
  <si>
    <t>Alvaro Augusto Amado C</t>
  </si>
  <si>
    <t>Oscar Ramiro Reyes Muñoz</t>
  </si>
  <si>
    <t>Sonia Luz Florez Gutierrez</t>
  </si>
  <si>
    <t>Cargo</t>
  </si>
  <si>
    <t>Profesional Universitario</t>
  </si>
  <si>
    <t>Profesional Especializado</t>
  </si>
  <si>
    <t>Directora</t>
  </si>
  <si>
    <t>Firma</t>
  </si>
  <si>
    <t>ELABORO</t>
  </si>
  <si>
    <t>REVISO</t>
  </si>
  <si>
    <t>APROBO</t>
  </si>
  <si>
    <t>Eficacia</t>
  </si>
  <si>
    <t>Eficiencia</t>
  </si>
  <si>
    <t>Efectividad</t>
  </si>
  <si>
    <t>Mensual</t>
  </si>
  <si>
    <t>Trimestral</t>
  </si>
  <si>
    <t>Semestral</t>
  </si>
  <si>
    <t>Anual</t>
  </si>
  <si>
    <t>Cantidad</t>
  </si>
  <si>
    <t>Porcentaje</t>
  </si>
  <si>
    <t>Días</t>
  </si>
  <si>
    <t>Pesos (S)</t>
  </si>
  <si>
    <t>Estable</t>
  </si>
  <si>
    <t>Creciente</t>
  </si>
  <si>
    <t>Decreciente</t>
  </si>
  <si>
    <t>Suma</t>
  </si>
  <si>
    <t>Promedio</t>
  </si>
  <si>
    <t xml:space="preserve">DIRECCION DE PROVISION DE SERVICIOS DE SALUD </t>
  </si>
  <si>
    <t>Realizar las acciones necesarias para el Mantenimiento y Sostenibilidad del Sistema Integrado de Gestión</t>
  </si>
  <si>
    <t>Implementar acciones que contribuyan a la política de mejora normativa.</t>
  </si>
  <si>
    <t>Gestionar  y monitorear  el desempeño de los procesos.</t>
  </si>
  <si>
    <t>Gestionar los Riesgos del Proceso</t>
  </si>
  <si>
    <t>Actualizar y enviar el Mapa de Riesgos</t>
  </si>
  <si>
    <t>Mapa de riesgos de gestion y de corrupcion actualizados</t>
  </si>
  <si>
    <t xml:space="preserve">Realizar la autoevaluación de riesgos por proceso y de corrupción y enviar a la DPYC  </t>
  </si>
  <si>
    <t>Autoevaluacion para el mejoramiento de la gestion de los riesgos</t>
  </si>
  <si>
    <t>Elaborar y enviar  informes resultado de la gestión del riesgo.</t>
  </si>
  <si>
    <t>Informes de gestion de riesgos.</t>
  </si>
  <si>
    <t>Gestionar Informe de revisión por la dirección</t>
  </si>
  <si>
    <t>Diligenciar y remitir la información que se requiere para el informe de revisión por la dirección.</t>
  </si>
  <si>
    <t>Análizar la Percepcion del Cliente</t>
  </si>
  <si>
    <t>Gestionar la Mejora Continua de los Procesos.</t>
  </si>
  <si>
    <t>TOTAL T1</t>
  </si>
  <si>
    <t>Liderar la Medicion del Desarrollo Institucional de la Secretaria Distrital de Salud</t>
  </si>
  <si>
    <t>Gestionar y monitorear los componentes del Plan Anticorrupcion y Atención al Ciudadano</t>
  </si>
  <si>
    <t>Reportar la matriz de monitoreo del PAAC</t>
  </si>
  <si>
    <t>TOTAL T3</t>
  </si>
  <si>
    <t>Gestionar la Documentación del Sistema de Gestión de la SDS.</t>
  </si>
  <si>
    <t>Actualizar la Gestión Documental del proceso.</t>
  </si>
  <si>
    <t>Documentos cargados</t>
  </si>
  <si>
    <t>Realizar la actualización  de la normatividad.</t>
  </si>
  <si>
    <t>Normatividad cargada</t>
  </si>
  <si>
    <t>Formular el PGDI de la DPIYC.</t>
  </si>
  <si>
    <t>Fromulación PGDI</t>
  </si>
  <si>
    <t>Realizar el Reporte PGDI</t>
  </si>
  <si>
    <t>Reporte PGDI</t>
  </si>
  <si>
    <t>Elaborar el Informe de Gestión del PGDI</t>
  </si>
  <si>
    <t>Informes de Gestión</t>
  </si>
  <si>
    <t>Matrices Diligenciadas, correos electronicos, entre otros.</t>
  </si>
  <si>
    <t>Realizar el ejercicio de percepción del cliente del proceso.</t>
  </si>
  <si>
    <t>Actas de reunión, correos electronicos, tablero de control, entre otros</t>
  </si>
  <si>
    <t>Elaborar Informe Consolidado de Percepción del Cliente de los Procesos</t>
  </si>
  <si>
    <t>Informe de Percepción del Cliente</t>
  </si>
  <si>
    <t>Gestionar los planes de mejora del proceso.</t>
  </si>
  <si>
    <t>Planes de mejora gestionados.</t>
  </si>
  <si>
    <t>Elaborar el informe de las salidas no conformes</t>
  </si>
  <si>
    <t>Informe de Salidas</t>
  </si>
  <si>
    <t>Participar en las actividades para renovación de la certificación del SGC de la SDS.</t>
  </si>
  <si>
    <t>Realizar la formulación del PAAC.</t>
  </si>
  <si>
    <t>PAAC 2020</t>
  </si>
  <si>
    <t>Matriz de monitoreo PAAC revisada y consolidada.</t>
  </si>
  <si>
    <t>Cumplimiento de los requisitos establecidos en el Índice de Transparencia de las Entidades Publicas (ITEP) en la SDS. (Si aplica) y los estándares de publicación y divulgación de la información de transparencia y acceso a la información pública (TAIP).</t>
  </si>
  <si>
    <t>Implementar un modelo de prestación de servicios de salud a través de un esquema integrado de redes especializadas, la habilitación y acreditación de su oferta de servicios de salud, así como la gestión de sus servicios.</t>
  </si>
  <si>
    <t>Número de EAPB autorizadas para operar en Bogotá DC con seguimiento a la implementación del Modelo de Atención en Salud de Bogotá D.C/ Total de EAPB autorizadas para operar en Bogotá DC *100</t>
  </si>
  <si>
    <t>Mantener la asistencia técnica. seguimiento y fortalecimiento al 100% de los Bancos de Sangre en las estrategias de Promoción de la donación voluntaria de componentes sanguíneos.</t>
  </si>
  <si>
    <t xml:space="preserve">DIRECCIÓN DE PROVISIÓN DE SERVICIOS DE SALUD </t>
  </si>
  <si>
    <t>M4. Mantener la asistencia técnica. seguimiento y fortalecimiento al 100% de los Bancos de Sangre en las estrategias de Promoción de la donación voluntaria de componentes sanguíneos.</t>
  </si>
  <si>
    <t>A1. Desarrollo de estrategias de Orientación técnica y fortalecimiento de competencias a los Bancos de Sangre en la promoción de la donación voluntaria de componentes sanguíneos</t>
  </si>
  <si>
    <t>Definición y socialización de estrategias de Orientación técnica y fortalecimiento de competencias a los Bancos de Sangre en la promoción de la donación voluntaria de componentes sanguíneos.</t>
  </si>
  <si>
    <t xml:space="preserve">Aplicación de la metodología de seguimiento a la implementación del Modelo de Atención en Salud de Bogotá D.C. en las EAPB autorizadas para operar en Bogotá D.C priorizadas. </t>
  </si>
  <si>
    <t xml:space="preserve">*Metodología e instrumentos (ajustados)
</t>
  </si>
  <si>
    <t>M5.Fortalecer de la Gestión operativa de la donación en la jurisdicción de la Regional N°1 (fuera de Bogotá), en  IPS Generadoras y Trasplantadoras priorizadas.</t>
  </si>
  <si>
    <t xml:space="preserve">*Metodología e instrumentos (ajustados)  
</t>
  </si>
  <si>
    <t xml:space="preserve">M1. Hacer seguimiento a implementación del modelo de atención en salud en el 100% de las EAPB  autorizadas para operar en Bogotá D.C </t>
  </si>
  <si>
    <t xml:space="preserve">Revisión y actualización de la metodología de seguimiento a la implementación del Modelo de Atención en Salud de Bogotá D.C., en las EAPB autorizadas para operar en el D.C  </t>
  </si>
  <si>
    <t xml:space="preserve">*Documento  e instrumentos con los aspectos a evaluar frente al seguimiento a la implementación del Modelo de Atención en Salud de Bogotá D.C en las EAPB 
</t>
  </si>
  <si>
    <t xml:space="preserve">* Actas e informe de visitas de seguimiento 
*Informe del seguimiento a la implementación del Modelo de Atención en Salud de Bogotá D.C., en las EAPB </t>
  </si>
  <si>
    <t xml:space="preserve">* Plan de trabajo y cronograma 
*Actas e informe ejecutivo de visitas de asistencia técnica para medir el proceso de implementación de la RPMS en las EAPB 
*Informe del seguimiento a la implementación de la RPMS en las EAPB autorizadas para operar en el D.C </t>
  </si>
  <si>
    <t xml:space="preserve">M3. Medir el proceso de implementación de la Ruta Integral de atención para la población Materno Perinatal en el 100% de las  EAPB autorizadas para operar en Bogotá. </t>
  </si>
  <si>
    <t xml:space="preserve">Revisión y actualización de la metodología e instrumentos  para medir el proceso de implementación de la Ruta Integral  de Atención para la Población Materno Perinatal en las EAPB autorizadas para operar en Bogotá </t>
  </si>
  <si>
    <t xml:space="preserve">Recolección y análisis de la información para la evaluación de la implementación de la Ruta Integral de Atención para la Población Materno Perinatal en las EAPB autorizadas para operar en Bogotá </t>
  </si>
  <si>
    <t xml:space="preserve">* Plan de trabajo y cronograma 
*Actas e informe ejecutivo de visitas de asistencia técnica para medir el proceso de implementación de la RMP en las EAPB  
*Informe del seguimiento a la implementación de la RMP en las EAPB </t>
  </si>
  <si>
    <t xml:space="preserve">Denominador: Total de EAPB autorizadas para operar en Bogotá DC </t>
  </si>
  <si>
    <t xml:space="preserve">Total de EAPB autorizadas para operar en Bogotá D.C </t>
  </si>
  <si>
    <t>Numerador : Número de EAPB autorizadas para operar en Bogotá DC con seguimiento a la implementación del Modelo de Atención en Salud de Bogotá D.C</t>
  </si>
  <si>
    <t>Porcentaje de EAPB  autorizadas para operar en Bogotá DC con seguimiento a la implementación del Modelo de Atención en Salud de Bogotá D.C</t>
  </si>
  <si>
    <t>*Base datos con la consolidación de la información recolectada  de seguimiento a la implementación del Modelo de Atención en Salud de Bogotá D.C para la vigencia 2020</t>
  </si>
  <si>
    <t xml:space="preserve">Hacer seguimiento a implementación del modelo de atención en salud en el 100% de las EAPB  autorizadas para operar en Bogotá D.C </t>
  </si>
  <si>
    <t>Número de EAPB autorizadas para operar en Bogotá DC con seguimiento a la implementación de la Ruta de Promoción y Mantenimiento de la Salud</t>
  </si>
  <si>
    <t xml:space="preserve">Medir el proceso de implementación de la Ruta Integral de atención para la población Materno Perinatal en el 100% de las  EAPB autorizadas para operar en Bogotá. </t>
  </si>
  <si>
    <t>Porcentaje de EAPB  autorizadas para operar en Bogotá DC con seguimiento a la implementación de la  de la Ruta Integral de atención para la población Materno Perinatal</t>
  </si>
  <si>
    <t>Número de EAPB autorizadas para operar en Bogotá DC con seguimiento a la implementación de la Ruta Integral de atención para la población Materno Perinatal / Total de EAPB autorizadas para operar en Bogotá D.C  *100</t>
  </si>
  <si>
    <t xml:space="preserve">Actas de Seguimiento  a la implementación de la Ruta Materno perinatal  en las EAPB y matrices de consolidación de recolecciòn de información de seguimiento a la implementación de la RPMS. </t>
  </si>
  <si>
    <t>Porcentaje de Bancos de Sangre con asistencia técnica seguimiento y fortalecimiento en las estrategias de Promoción de la donación voluntaria de componentes sanguíneos</t>
  </si>
  <si>
    <t xml:space="preserve">Denominador: Total de Bancos de Sangre en el D.C  </t>
  </si>
  <si>
    <t>Fortalecer de la Gestión operativa de la donación en la jurisdicción de la Regional N°1 (fuera de Bogotá), en  IPS Generadoras y Trasplantadoras priorizadas.</t>
  </si>
  <si>
    <t>Denominador: No. IPS Generadoras y Trasplantadoras priorizadas de la jurisdicción de la Coordinación Regional N°1 (fuera de Bogotá)</t>
  </si>
  <si>
    <t xml:space="preserve">*Documento de Estrategias
*Jornada de socialización de Estrategias de orientación técnica y fortalecimiento de competencias a los Bancos de Sangre en la promoción de la donación voluntaria de componentes sanguíneos.  (acta y listado de asistencia).
* Informe semestral de la implementación de las Estrategias 
</t>
  </si>
  <si>
    <t>Asistencia técnica a Bancos de  Sangre en la promoción de la donación voluntaria de componentes sanguíneos.</t>
  </si>
  <si>
    <t xml:space="preserve">*Plan de trabajo de Asistencia técnica
*Actas e informe ejecutivo de mesas de trabajo y de visitas  de asistencia técnica .
* Informes ejecutivo y semestral de las visitas de asistencia técnica  
</t>
  </si>
  <si>
    <t xml:space="preserve">Actas de asistencia tecnica y matriz de seguimiento de asistencia tècnica a Bancos ed Sangre  consolidada </t>
  </si>
  <si>
    <t xml:space="preserve">A1. Actualizaciòn  y aplicaciòn  de la metodología de seguimiento a la implementaciòn del Modelo de Atenciòn en salud   en las EAPB autorizadas para operar en Bogotá D.C </t>
  </si>
  <si>
    <t xml:space="preserve">A1. Seguimiento al proceso de implementación de la Ruta Integral de atención para la población Materno Perinatal, en las EAPB autorizadas para operar en Bogotá D.C </t>
  </si>
  <si>
    <t xml:space="preserve">M2. Medir el proceso de implementación de la Ruta Integral de Atenciòn en Salud para la  Promoción y el  Mantenimiento de la Salud en el 100% de las EAPB autorizadas para operar en Bogotá. </t>
  </si>
  <si>
    <t xml:space="preserve">A1. Seguimiento al proceso de implementación de la Ruta Integral de Atenciòn en Salud para la  Promoción y el  Mantenimiento de la Salud, en las EAPB autorizadas para operar en Bogotá D.C </t>
  </si>
  <si>
    <t xml:space="preserve">Revisión y actualización de la metodología e instrumentos  para medir el proceso de implementación de la Ruta Integral de Atenciòn en Salud para la  Promoción y el  Mantenimiento de la Salud en las EAPB autorizadas para operar en Bogotá </t>
  </si>
  <si>
    <t xml:space="preserve">Recolección y análisis de la información para la evaluación de la implementación de la Ruta Integral de Atenciòn en Salud para la  Promoción y el  Mantenimiento de la Saluden las EAPB autorizadas para operar en Bogotá </t>
  </si>
  <si>
    <t xml:space="preserve">M2.  Medir el proceso de implementación de la Ruta Integral de Atenciòn en Salud para la  Promoción y el  Mantenimiento de la Salud, en el 100% de las EAPB autorizadas para operar en Bogotá. </t>
  </si>
  <si>
    <t>Porcentaje de EAPB  autorizadas para operar en Bogotá DC con seguimiento a la implementación de la Ruta Integral de Atención en Salud para la  Promoción y el  Mantenimiento de la Salud</t>
  </si>
  <si>
    <t xml:space="preserve"> Medir el proceso de implementación de la Ruta Integral de Atenciòn en Salud para la  Promoción y el  Mantenimiento de la Salud, en el 100% de las EAPB autorizadas para operar en Bogotá. </t>
  </si>
  <si>
    <t>Número de EAPB autorizadas para operar en Bogotá DC con seguimiento a la implementación de la Ruta Integral de Atenciòn en Salud para la  Promoción y el  Mantenimiento de la Salud / Total de EAPB autorizadas para operar en Bogotá D.C  *100</t>
  </si>
  <si>
    <t xml:space="preserve">Actas de Seguimiento  a la implementación de la Ruta Integral de Atenciòn en Salud para la  Promoción y el  Mantenimiento de la Salud,  en las EAPB y matrices de consolidación de recolecciòn de informaciòn del seguimiento a la implementaciòn de la RPMS. </t>
  </si>
  <si>
    <t>Numerador: Número de EAPB autorizadas para operar en Bogotá DC con seguimiento a la implementación de la Ruta Integral de Atención en Salud para la  Promoción y el  Mantenimiento de la Salud</t>
  </si>
  <si>
    <t xml:space="preserve">Denominador: Total de EAPB autorizadas para operar en Bogotá D.C </t>
  </si>
  <si>
    <t xml:space="preserve">Profesional Especializado - Lider GRUPO MIAS </t>
  </si>
  <si>
    <t>Profesional Especializado - Lider -Grupo Promoción y Mantenimiento de la Salud</t>
  </si>
  <si>
    <t xml:space="preserve">Profesional Especializado - Lider Grupo Materno Perinatal </t>
  </si>
  <si>
    <t xml:space="preserve">Profesional Especializado - Lider  Red de Sangre y Terapia Cellar - ALFREDO ZULUAGA </t>
  </si>
  <si>
    <t xml:space="preserve">Profesional Especializado - Coordinadora Red de Donaciòn y Trasplantes - BETTY NARANJO </t>
  </si>
  <si>
    <t>Profesional Especializado - ADRIANA ARCILA</t>
  </si>
  <si>
    <t>DIRECCIÓN DE PLANEACIÓN INSTITUCIONAL Y CALIDAD
SISTEMA INTEGRADO DE GESTIÓN
CONTROL DOCUMENTAL
FORMULACIÓN PLAN OPERATIVO DE GESTION Y DESEMPEÑO
Codigo: SDS-PYC-FT-19 V.12</t>
  </si>
  <si>
    <t>Ponderación</t>
  </si>
  <si>
    <t>5. Fortalecer los procesos que soporten la gestión misional y estratégica de la entidad, mediante acciones que promuevan la administración transparente de los recursos, la gestión institucional, el ejercicio de la gobernanza y la corresponsabilidad social en salud.</t>
  </si>
  <si>
    <t>Remitir oportunamente los documentos soporte en cumplimiento al TAIP - ITEP. ITB</t>
  </si>
  <si>
    <t>Documentos publicados en la pagina WEB de la SDS.
Publicar documentacion de rutas
Datos abiertos</t>
  </si>
  <si>
    <t xml:space="preserve">M7. Documentar el 100% del estado de los convenios vigentes o en proceso de liquidaciòn de supervisiòn a cargo de la DPSS  </t>
  </si>
  <si>
    <t xml:space="preserve">A1. Gestión administrativa para documentar el estado de los convenios vigentes o en proceso de liquidaciòn  y realizar   tramite de solicitud de liquidaciòn ante la Subdirección de Contratación. 
</t>
  </si>
  <si>
    <t>Recolección y análisis de soportes y estado de los convenios vigentes o en proceso de liquidaciòn a cargo de la DPSS y tramite de solicitud de liquidación ante la Subdirección de Contratación.</t>
  </si>
  <si>
    <t xml:space="preserve"> Documentar el 100% del estado de los convenios vigentes o en proceso de liquidaciòn de supervisiòn a cargo de la DPSS  </t>
  </si>
  <si>
    <t>Denominador: Total de  convenios vigentes o en proceso de liquidaciòn</t>
  </si>
  <si>
    <t xml:space="preserve"> Numero de convenios  vigentes o en proceso de liquidaciòn documentados / Total de convenios vigentes o en proceso de liquidaciòn  *100</t>
  </si>
  <si>
    <t>Ficha tècnica de convenios ( vigentes o en proceso o liquidaciòn)</t>
  </si>
  <si>
    <t xml:space="preserve">Numerador: Numero de convenios  vigentes o en proceso de liquidación documentados </t>
  </si>
  <si>
    <t xml:space="preserve">Porcentaje de convenios  vigentes o en proceso de liquidaciòn de supervisiòn a cargo de la DPSS   documentados </t>
  </si>
  <si>
    <t>Mantenimiento y Sostenibilidad del Sistema  de Gestión de la SDS</t>
  </si>
  <si>
    <t>Profesional Universitario o Especializado (Gestor de Calidad)</t>
  </si>
  <si>
    <t>Realizar las acciones necesarias para el Mantenimiento y Sostenibilidad del Sistema  de Gestión de la SDS</t>
  </si>
  <si>
    <t>a= Acciones ejecutadas para el Mantenimiento y Sostenibilidad del Sistema  de Gestión de la SDS</t>
  </si>
  <si>
    <t>b= Acciones programadas para el Mantenimiento y Sostenibilidad del Sistema  de Gestión de la SDS</t>
  </si>
  <si>
    <t>a/b * 100</t>
  </si>
  <si>
    <t>Plan Operativo de Gestión y Desempeño</t>
  </si>
  <si>
    <t>Procentaje</t>
  </si>
  <si>
    <t>t1</t>
  </si>
  <si>
    <t>Medicion de los componentes de Transparencia, acceso a la información y lucha contra la corrupción.</t>
  </si>
  <si>
    <t>Realizar las acciones para el desarrollo de los componenetes de Transparencia, acceso a la información y lucha contra la corrupción.</t>
  </si>
  <si>
    <t>a= Acciones ejecutadas para la medicion de los componentes de Transparencia, acceso a la información y lucha contra la corrupción.</t>
  </si>
  <si>
    <t>b= Acciones programadas para la medicion de los componentes de Transparencia, acceso a la información y lucha contra la corrupción.</t>
  </si>
  <si>
    <t>Porcentaje de  IPS Generadoras y Trasplantadoras priorizadas de la jurisdicción de la Coordinación Regional N°1 (fuera de Bogotá) con visitas de asistencia técnica , para el desarrollo de estrategias de promoción, gestión operativa y auditorías</t>
  </si>
  <si>
    <t>Numerador: Numeto de Bancos de Sangre con asistencia técnica, seguimiento y fortalecimiento en las estrategias de Promoción de la donación voluntaria de componentes sanguíneo</t>
  </si>
  <si>
    <t>Numero de Bancos de Sangre con asistencia técnica. seguimiento y fortalecimiento en las estrategias de Promoción de la donación voluntaria de componentes sanguíneos/ Total de Bancos de Sangre en el D.C *100</t>
  </si>
  <si>
    <t xml:space="preserve">Porcentaje de convenios  vigentes o en proceso de liquidación de supervisiòn a cargo de la DPSS   documentados </t>
  </si>
  <si>
    <t xml:space="preserve">M6. Documentar el 100% del estado de los convenios vigentes o en proceso de liquidaciòn de supervisiòn a cargo de la DPSS  </t>
  </si>
  <si>
    <r>
      <t>*Diagnostico de convenios vigentes o en proceso de liquidaciòn a cargo de la DPSS 
* Informe tècnico de seguimiento a las obligaciones contractuales 
*matriz de seguimiento _ficha técnica 
Liquidaciones: 
*Cruce de información financiera y  la DPSS. (cuadro y acta).
* Certificado de concepto y giro según ejecución financiera del convenio
*Documento técnico y memorando  para solicitar a  a la Subdirección de Contratación, la liquidaciòn de los convenios ( segun proceso establecido en la SDS)</t>
    </r>
    <r>
      <rPr>
        <sz val="12"/>
        <color indexed="10"/>
        <rFont val="Arial"/>
        <family val="2"/>
      </rPr>
      <t xml:space="preserve">
</t>
    </r>
  </si>
  <si>
    <t>Numerador:  Numero de IPS Generadoras y Trasplantadoras priorizadas de la jurisdicción de la Coordinación Regional N°1 (fuera de Bogotá) con asistencia técnica para el desarrollo de estrategias de promoción y  gestión operativa.</t>
  </si>
  <si>
    <t xml:space="preserve"> Numero de IPS Generadoras y Trasplantadoras priorizadas de la jurisdicción de la Coordinación Regional N°1 (fuera de Bogotá) con asistencia técnica para el desarrollo de estrategias de promoción y  gestión operativa./ No. IPS Generadoras y Trasplantadoras priorizadas de la jurisdicción de la Coordinación Regional N°1 (fuera de Bogotá) *100</t>
  </si>
  <si>
    <t xml:space="preserve">Porcentaje de  IPS Generadoras y Trasplantadoras  priorizadas de la jurisdicción de la Coordinación Regional N°1 (fuera de Bogotá) con  asistencia técnica, para el desarrollo de estrategias de promoción y  gestión operativa </t>
  </si>
  <si>
    <t>Actas o  formato de asistencia técnica realizadas a IPS Generadoras y Trasplantadoras priorizadas de la jurisdicción de la Coordinación Regional N°1 (fuera de Bogotá) y base de datos consolidada</t>
  </si>
  <si>
    <t xml:space="preserve">A1. Desarrollar estrategias de promoción y gestión operativa a las IPS Generadoras y Trasplantadoras priorizadas de la jurisdicción de la Coordinación Regional N°1 (fuera de Bogotá) </t>
  </si>
  <si>
    <t xml:space="preserve">* Asistencia técnica para implementar estrategias de promoción (hospital generador de vida) y gestión operativa a las IPS Generadoras y Trasplantadoras priorizadas de la jurisdicción de la Coordinación Regional N°1 (fuera de Bogotá). (Acta o formato de asistencia técnica telefónica o por plataformas virtuales).
*Justificación técnica para resolución de comisión con talento Humano SDS.
* Informe semestral  de asistencia técnica a IPS Generadoras y Trasplantadoras priorizadas de la jurisdicción de la Coordinación Regional N°1 (fuera de Bogotá).
</t>
  </si>
  <si>
    <t xml:space="preserve">Gestión y desarrollo de orientación técnica para implementar estrategias de promoción (hospital generador de vida) y gestión operativa a las IPS Generadoras y Trasplantadoras priorizadas de la Coordinación Regional N°1 (fuera de Bogotá). 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</si>
</sst>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sz val="20"/>
      <name val="Arial"/>
      <family val="2"/>
    </font>
    <font>
      <sz val="22"/>
      <color indexed="8"/>
      <name val="Arial"/>
      <family val="2"/>
    </font>
    <font>
      <b/>
      <sz val="16"/>
      <color indexed="8"/>
      <name val="Arial"/>
      <family val="2"/>
    </font>
    <font>
      <b/>
      <sz val="16"/>
      <color indexed="60"/>
      <name val="Arial"/>
      <family val="2"/>
    </font>
    <font>
      <b/>
      <sz val="12"/>
      <color indexed="8"/>
      <name val="Arial"/>
      <family val="2"/>
    </font>
    <font>
      <b/>
      <sz val="14"/>
      <color indexed="9"/>
      <name val="Arial"/>
      <family val="2"/>
    </font>
    <font>
      <b/>
      <sz val="28"/>
      <color indexed="8"/>
      <name val="Arial"/>
      <family val="2"/>
    </font>
    <font>
      <b/>
      <sz val="12"/>
      <color indexed="9"/>
      <name val="Arial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u val="single"/>
      <sz val="11"/>
      <color indexed="30"/>
      <name val="Calibri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sz val="22"/>
      <color theme="1"/>
      <name val="Arial"/>
      <family val="2"/>
    </font>
    <font>
      <sz val="12"/>
      <color theme="1"/>
      <name val="Arial"/>
      <family val="2"/>
    </font>
    <font>
      <b/>
      <sz val="14"/>
      <color theme="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Arial"/>
      <family val="2"/>
    </font>
    <font>
      <b/>
      <sz val="14"/>
      <color theme="0"/>
      <name val="Calibri"/>
      <family val="2"/>
    </font>
    <font>
      <sz val="12"/>
      <color theme="0"/>
      <name val="Arial"/>
      <family val="2"/>
    </font>
    <font>
      <b/>
      <sz val="28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/>
      <right style="medium"/>
      <top/>
      <bottom/>
    </border>
    <border>
      <left style="thin"/>
      <right/>
      <top/>
      <bottom/>
    </border>
    <border>
      <left/>
      <right style="medium"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thin"/>
      <bottom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1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0" fillId="0" borderId="8" applyNumberFormat="0" applyFill="0" applyAlignment="0" applyProtection="0"/>
    <xf numFmtId="0" fontId="62" fillId="0" borderId="9" applyNumberFormat="0" applyFill="0" applyAlignment="0" applyProtection="0"/>
  </cellStyleXfs>
  <cellXfs count="226">
    <xf numFmtId="0" fontId="0" fillId="0" borderId="0" xfId="0" applyFont="1" applyAlignment="1">
      <alignment/>
    </xf>
    <xf numFmtId="0" fontId="63" fillId="0" borderId="10" xfId="0" applyFont="1" applyBorder="1" applyAlignment="1">
      <alignment horizontal="center" vertical="center" wrapText="1"/>
    </xf>
    <xf numFmtId="0" fontId="63" fillId="0" borderId="11" xfId="0" applyFont="1" applyBorder="1" applyAlignment="1">
      <alignment vertical="center" wrapText="1"/>
    </xf>
    <xf numFmtId="0" fontId="64" fillId="0" borderId="0" xfId="0" applyFont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6" fillId="0" borderId="0" xfId="0" applyFont="1" applyAlignment="1">
      <alignment vertical="center" wrapText="1"/>
    </xf>
    <xf numFmtId="0" fontId="7" fillId="0" borderId="12" xfId="0" applyFont="1" applyBorder="1" applyAlignment="1">
      <alignment horizontal="left" vertical="center"/>
    </xf>
    <xf numFmtId="0" fontId="67" fillId="0" borderId="0" xfId="0" applyFont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63" fillId="0" borderId="0" xfId="0" applyFont="1" applyAlignment="1">
      <alignment vertical="center" wrapText="1"/>
    </xf>
    <xf numFmtId="0" fontId="68" fillId="0" borderId="14" xfId="0" applyFont="1" applyBorder="1" applyAlignment="1">
      <alignment vertical="center" wrapText="1"/>
    </xf>
    <xf numFmtId="2" fontId="68" fillId="33" borderId="12" xfId="0" applyNumberFormat="1" applyFont="1" applyFill="1" applyBorder="1" applyAlignment="1">
      <alignment horizontal="center" vertical="center" wrapText="1"/>
    </xf>
    <xf numFmtId="0" fontId="69" fillId="23" borderId="13" xfId="0" applyFont="1" applyFill="1" applyBorder="1" applyAlignment="1">
      <alignment horizontal="center" vertical="center" wrapText="1"/>
    </xf>
    <xf numFmtId="9" fontId="68" fillId="0" borderId="0" xfId="56" applyNumberFormat="1" applyFont="1" applyAlignment="1">
      <alignment horizontal="center" vertical="center" wrapText="1"/>
    </xf>
    <xf numFmtId="0" fontId="68" fillId="0" borderId="0" xfId="0" applyFont="1" applyAlignment="1">
      <alignment vertical="center" wrapText="1"/>
    </xf>
    <xf numFmtId="0" fontId="64" fillId="0" borderId="0" xfId="0" applyFont="1" applyAlignment="1">
      <alignment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12" xfId="0" applyFont="1" applyBorder="1" applyAlignment="1">
      <alignment vertical="center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2" fontId="70" fillId="0" borderId="12" xfId="0" applyNumberFormat="1" applyFont="1" applyBorder="1" applyAlignment="1">
      <alignment horizontal="center" vertical="center"/>
    </xf>
    <xf numFmtId="0" fontId="70" fillId="33" borderId="12" xfId="0" applyFont="1" applyFill="1" applyBorder="1" applyAlignment="1">
      <alignment horizontal="center" vertical="center"/>
    </xf>
    <xf numFmtId="2" fontId="70" fillId="33" borderId="12" xfId="0" applyNumberFormat="1" applyFont="1" applyFill="1" applyBorder="1" applyAlignment="1">
      <alignment horizontal="center" vertical="center"/>
    </xf>
    <xf numFmtId="0" fontId="70" fillId="0" borderId="12" xfId="0" applyFont="1" applyBorder="1" applyAlignment="1">
      <alignment horizontal="center" vertical="center"/>
    </xf>
    <xf numFmtId="2" fontId="70" fillId="0" borderId="16" xfId="0" applyNumberFormat="1" applyFont="1" applyBorder="1" applyAlignment="1">
      <alignment horizontal="center" vertical="center"/>
    </xf>
    <xf numFmtId="2" fontId="68" fillId="0" borderId="12" xfId="0" applyNumberFormat="1" applyFont="1" applyBorder="1" applyAlignment="1">
      <alignment horizontal="center" vertical="center"/>
    </xf>
    <xf numFmtId="0" fontId="68" fillId="0" borderId="12" xfId="0" applyFont="1" applyBorder="1" applyAlignment="1">
      <alignment horizontal="center" vertical="center"/>
    </xf>
    <xf numFmtId="0" fontId="71" fillId="34" borderId="12" xfId="0" applyFont="1" applyFill="1" applyBorder="1" applyAlignment="1">
      <alignment horizontal="center"/>
    </xf>
    <xf numFmtId="0" fontId="71" fillId="34" borderId="12" xfId="0" applyFont="1" applyFill="1" applyBorder="1" applyAlignment="1">
      <alignment horizontal="center" vertical="center"/>
    </xf>
    <xf numFmtId="2" fontId="71" fillId="34" borderId="12" xfId="0" applyNumberFormat="1" applyFont="1" applyFill="1" applyBorder="1" applyAlignment="1">
      <alignment horizontal="center"/>
    </xf>
    <xf numFmtId="0" fontId="70" fillId="0" borderId="14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19" fillId="0" borderId="17" xfId="54" applyFont="1" applyBorder="1" applyAlignment="1">
      <alignment vertical="center" wrapText="1"/>
      <protection/>
    </xf>
    <xf numFmtId="0" fontId="19" fillId="0" borderId="0" xfId="54" applyFont="1" applyBorder="1" applyAlignment="1">
      <alignment vertical="center" wrapText="1"/>
      <protection/>
    </xf>
    <xf numFmtId="0" fontId="19" fillId="0" borderId="15" xfId="54" applyFont="1" applyBorder="1" applyAlignment="1">
      <alignment vertical="center" wrapText="1"/>
      <protection/>
    </xf>
    <xf numFmtId="0" fontId="19" fillId="0" borderId="18" xfId="54" applyFont="1" applyBorder="1" applyAlignment="1">
      <alignment vertical="center"/>
      <protection/>
    </xf>
    <xf numFmtId="0" fontId="19" fillId="0" borderId="19" xfId="54" applyFont="1" applyBorder="1" applyAlignment="1">
      <alignment vertical="center" wrapText="1"/>
      <protection/>
    </xf>
    <xf numFmtId="0" fontId="19" fillId="0" borderId="20" xfId="54" applyFont="1" applyBorder="1" applyAlignment="1">
      <alignment vertical="center" wrapText="1"/>
      <protection/>
    </xf>
    <xf numFmtId="0" fontId="19" fillId="0" borderId="21" xfId="54" applyFont="1" applyBorder="1" applyAlignment="1">
      <alignment vertical="center" wrapText="1"/>
      <protection/>
    </xf>
    <xf numFmtId="0" fontId="19" fillId="0" borderId="19" xfId="54" applyFont="1" applyBorder="1" applyAlignment="1">
      <alignment horizontal="center" vertical="center" wrapText="1"/>
      <protection/>
    </xf>
    <xf numFmtId="0" fontId="19" fillId="0" borderId="20" xfId="54" applyFont="1" applyBorder="1" applyAlignment="1">
      <alignment horizontal="center" vertical="center" wrapText="1"/>
      <protection/>
    </xf>
    <xf numFmtId="0" fontId="19" fillId="0" borderId="21" xfId="54" applyFont="1" applyBorder="1" applyAlignment="1">
      <alignment horizontal="center" vertical="center" wrapText="1"/>
      <protection/>
    </xf>
    <xf numFmtId="0" fontId="18" fillId="0" borderId="19" xfId="54" applyFont="1" applyBorder="1" applyAlignment="1">
      <alignment horizontal="center" vertical="center"/>
      <protection/>
    </xf>
    <xf numFmtId="0" fontId="19" fillId="0" borderId="20" xfId="54" applyFont="1" applyBorder="1" applyAlignment="1">
      <alignment horizontal="right" vertical="center"/>
      <protection/>
    </xf>
    <xf numFmtId="0" fontId="19" fillId="0" borderId="20" xfId="54" applyFont="1" applyBorder="1" applyAlignment="1">
      <alignment vertical="center"/>
      <protection/>
    </xf>
    <xf numFmtId="0" fontId="19" fillId="0" borderId="20" xfId="54" applyFont="1" applyBorder="1" applyAlignment="1">
      <alignment horizontal="justify" vertical="center" wrapText="1"/>
      <protection/>
    </xf>
    <xf numFmtId="0" fontId="19" fillId="0" borderId="21" xfId="54" applyFont="1" applyBorder="1" applyAlignment="1">
      <alignment horizontal="justify" vertical="center" wrapText="1"/>
      <protection/>
    </xf>
    <xf numFmtId="0" fontId="19" fillId="0" borderId="17" xfId="54" applyFont="1" applyBorder="1" applyAlignment="1">
      <alignment vertical="center"/>
      <protection/>
    </xf>
    <xf numFmtId="0" fontId="19" fillId="0" borderId="0" xfId="54" applyFont="1" applyBorder="1" applyAlignment="1">
      <alignment vertical="center"/>
      <protection/>
    </xf>
    <xf numFmtId="0" fontId="18" fillId="0" borderId="20" xfId="54" applyFont="1" applyBorder="1" applyAlignment="1">
      <alignment vertical="center"/>
      <protection/>
    </xf>
    <xf numFmtId="0" fontId="18" fillId="0" borderId="20" xfId="54" applyFont="1" applyBorder="1" applyAlignment="1">
      <alignment horizontal="center" vertical="center"/>
      <protection/>
    </xf>
    <xf numFmtId="0" fontId="18" fillId="0" borderId="21" xfId="54" applyFont="1" applyBorder="1" applyAlignment="1">
      <alignment horizontal="center" vertical="center"/>
      <protection/>
    </xf>
    <xf numFmtId="0" fontId="19" fillId="0" borderId="17" xfId="54" applyFont="1" applyBorder="1" applyAlignment="1">
      <alignment horizontal="center" vertical="center"/>
      <protection/>
    </xf>
    <xf numFmtId="0" fontId="19" fillId="0" borderId="0" xfId="54" applyFont="1" applyBorder="1" applyAlignment="1">
      <alignment horizontal="center" vertical="center"/>
      <protection/>
    </xf>
    <xf numFmtId="0" fontId="18" fillId="0" borderId="22" xfId="54" applyFont="1" applyBorder="1" applyAlignment="1">
      <alignment horizontal="center" vertical="center"/>
      <protection/>
    </xf>
    <xf numFmtId="0" fontId="18" fillId="0" borderId="23" xfId="54" applyFont="1" applyBorder="1" applyAlignment="1">
      <alignment horizontal="center" vertical="center"/>
      <protection/>
    </xf>
    <xf numFmtId="0" fontId="20" fillId="0" borderId="17" xfId="54" applyFont="1" applyBorder="1" applyAlignment="1">
      <alignment vertical="center"/>
      <protection/>
    </xf>
    <xf numFmtId="0" fontId="20" fillId="0" borderId="0" xfId="54" applyFont="1" applyBorder="1" applyAlignment="1">
      <alignment vertical="center"/>
      <protection/>
    </xf>
    <xf numFmtId="0" fontId="20" fillId="0" borderId="15" xfId="54" applyFont="1" applyBorder="1" applyAlignment="1">
      <alignment vertical="center"/>
      <protection/>
    </xf>
    <xf numFmtId="0" fontId="17" fillId="0" borderId="18" xfId="54" applyFont="1" applyBorder="1" applyAlignment="1">
      <alignment vertical="center"/>
      <protection/>
    </xf>
    <xf numFmtId="0" fontId="17" fillId="0" borderId="24" xfId="54" applyFont="1" applyBorder="1" applyAlignment="1">
      <alignment vertical="center"/>
      <protection/>
    </xf>
    <xf numFmtId="0" fontId="17" fillId="0" borderId="25" xfId="54" applyFont="1" applyBorder="1" applyAlignment="1">
      <alignment vertical="center"/>
      <protection/>
    </xf>
    <xf numFmtId="0" fontId="0" fillId="0" borderId="0" xfId="0" applyAlignment="1">
      <alignment horizontal="center"/>
    </xf>
    <xf numFmtId="0" fontId="72" fillId="0" borderId="12" xfId="0" applyFont="1" applyBorder="1" applyAlignment="1">
      <alignment vertical="center" wrapText="1"/>
    </xf>
    <xf numFmtId="0" fontId="16" fillId="0" borderId="12" xfId="0" applyFont="1" applyFill="1" applyBorder="1" applyAlignment="1">
      <alignment horizontal="left" vertical="center"/>
    </xf>
    <xf numFmtId="1" fontId="64" fillId="0" borderId="0" xfId="0" applyNumberFormat="1" applyFont="1" applyAlignment="1">
      <alignment vertical="center" wrapText="1"/>
    </xf>
    <xf numFmtId="2" fontId="68" fillId="0" borderId="12" xfId="0" applyNumberFormat="1" applyFont="1" applyBorder="1" applyAlignment="1">
      <alignment vertical="top" wrapText="1"/>
    </xf>
    <xf numFmtId="0" fontId="70" fillId="33" borderId="26" xfId="0" applyFont="1" applyFill="1" applyBorder="1" applyAlignment="1">
      <alignment horizontal="center" vertical="center"/>
    </xf>
    <xf numFmtId="0" fontId="69" fillId="34" borderId="26" xfId="0" applyFont="1" applyFill="1" applyBorder="1" applyAlignment="1">
      <alignment horizontal="center"/>
    </xf>
    <xf numFmtId="0" fontId="69" fillId="34" borderId="12" xfId="0" applyFont="1" applyFill="1" applyBorder="1" applyAlignment="1">
      <alignment horizontal="center"/>
    </xf>
    <xf numFmtId="0" fontId="69" fillId="34" borderId="12" xfId="0" applyFont="1" applyFill="1" applyBorder="1" applyAlignment="1">
      <alignment horizontal="center" vertical="center"/>
    </xf>
    <xf numFmtId="2" fontId="69" fillId="34" borderId="12" xfId="0" applyNumberFormat="1" applyFont="1" applyFill="1" applyBorder="1" applyAlignment="1">
      <alignment horizontal="center"/>
    </xf>
    <xf numFmtId="2" fontId="24" fillId="35" borderId="12" xfId="57" applyNumberFormat="1" applyFont="1" applyFill="1" applyBorder="1" applyAlignment="1" applyProtection="1">
      <alignment horizontal="center" vertical="center" wrapText="1"/>
      <protection locked="0"/>
    </xf>
    <xf numFmtId="0" fontId="71" fillId="34" borderId="26" xfId="0" applyFont="1" applyFill="1" applyBorder="1" applyAlignment="1">
      <alignment horizontal="center"/>
    </xf>
    <xf numFmtId="2" fontId="68" fillId="35" borderId="16" xfId="0" applyNumberFormat="1" applyFont="1" applyFill="1" applyBorder="1" applyAlignment="1">
      <alignment horizontal="center" vertical="center" wrapText="1"/>
    </xf>
    <xf numFmtId="0" fontId="62" fillId="36" borderId="12" xfId="0" applyFont="1" applyFill="1" applyBorder="1" applyAlignment="1">
      <alignment/>
    </xf>
    <xf numFmtId="0" fontId="0" fillId="36" borderId="12" xfId="0" applyFill="1" applyBorder="1" applyAlignment="1">
      <alignment/>
    </xf>
    <xf numFmtId="2" fontId="68" fillId="0" borderId="16" xfId="0" applyNumberFormat="1" applyFont="1" applyBorder="1" applyAlignment="1">
      <alignment horizontal="center" vertical="center" wrapText="1"/>
    </xf>
    <xf numFmtId="0" fontId="68" fillId="0" borderId="12" xfId="0" applyFont="1" applyBorder="1" applyAlignment="1">
      <alignment horizontal="left" vertical="center" wrapText="1"/>
    </xf>
    <xf numFmtId="2" fontId="68" fillId="0" borderId="12" xfId="0" applyNumberFormat="1" applyFont="1" applyBorder="1" applyAlignment="1">
      <alignment horizontal="center" vertical="center" wrapText="1"/>
    </xf>
    <xf numFmtId="0" fontId="68" fillId="2" borderId="12" xfId="0" applyFont="1" applyFill="1" applyBorder="1" applyAlignment="1">
      <alignment horizontal="center" vertical="center" wrapText="1"/>
    </xf>
    <xf numFmtId="2" fontId="68" fillId="2" borderId="12" xfId="0" applyNumberFormat="1" applyFont="1" applyFill="1" applyBorder="1" applyAlignment="1">
      <alignment horizontal="center" vertical="center" wrapText="1"/>
    </xf>
    <xf numFmtId="2" fontId="68" fillId="35" borderId="12" xfId="0" applyNumberFormat="1" applyFont="1" applyFill="1" applyBorder="1" applyAlignment="1">
      <alignment horizontal="center" vertical="center" wrapText="1"/>
    </xf>
    <xf numFmtId="2" fontId="68" fillId="2" borderId="16" xfId="0" applyNumberFormat="1" applyFont="1" applyFill="1" applyBorder="1" applyAlignment="1">
      <alignment horizontal="center" vertical="center" wrapText="1"/>
    </xf>
    <xf numFmtId="0" fontId="73" fillId="34" borderId="12" xfId="0" applyFont="1" applyFill="1" applyBorder="1" applyAlignment="1">
      <alignment horizontal="center"/>
    </xf>
    <xf numFmtId="2" fontId="73" fillId="34" borderId="12" xfId="0" applyNumberFormat="1" applyFont="1" applyFill="1" applyBorder="1" applyAlignment="1">
      <alignment horizontal="center"/>
    </xf>
    <xf numFmtId="0" fontId="68" fillId="7" borderId="16" xfId="0" applyFont="1" applyFill="1" applyBorder="1" applyAlignment="1">
      <alignment horizontal="center" vertical="center" wrapText="1"/>
    </xf>
    <xf numFmtId="0" fontId="68" fillId="7" borderId="12" xfId="0" applyFont="1" applyFill="1" applyBorder="1" applyAlignment="1">
      <alignment horizontal="left" vertical="center" wrapText="1"/>
    </xf>
    <xf numFmtId="0" fontId="68" fillId="7" borderId="12" xfId="0" applyFont="1" applyFill="1" applyBorder="1" applyAlignment="1">
      <alignment horizontal="center" vertical="center" wrapText="1"/>
    </xf>
    <xf numFmtId="2" fontId="68" fillId="0" borderId="16" xfId="0" applyNumberFormat="1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36" borderId="14" xfId="0" applyFont="1" applyFill="1" applyBorder="1" applyAlignment="1">
      <alignment vertical="center" wrapText="1"/>
    </xf>
    <xf numFmtId="2" fontId="68" fillId="36" borderId="12" xfId="0" applyNumberFormat="1" applyFont="1" applyFill="1" applyBorder="1" applyAlignment="1">
      <alignment horizontal="center" vertical="center" wrapText="1"/>
    </xf>
    <xf numFmtId="0" fontId="69" fillId="36" borderId="13" xfId="0" applyFont="1" applyFill="1" applyBorder="1" applyAlignment="1">
      <alignment horizontal="center" vertical="center" wrapText="1"/>
    </xf>
    <xf numFmtId="0" fontId="68" fillId="35" borderId="12" xfId="0" applyFont="1" applyFill="1" applyBorder="1" applyAlignment="1">
      <alignment horizontal="left" vertical="center" wrapText="1"/>
    </xf>
    <xf numFmtId="0" fontId="68" fillId="36" borderId="12" xfId="0" applyFont="1" applyFill="1" applyBorder="1" applyAlignment="1">
      <alignment horizontal="left" vertical="center" wrapText="1"/>
    </xf>
    <xf numFmtId="0" fontId="68" fillId="36" borderId="12" xfId="0" applyFont="1" applyFill="1" applyBorder="1" applyAlignment="1">
      <alignment horizontal="center" vertical="center" wrapText="1"/>
    </xf>
    <xf numFmtId="0" fontId="70" fillId="0" borderId="26" xfId="0" applyFont="1" applyBorder="1" applyAlignment="1">
      <alignment horizontal="left" vertical="center" wrapText="1"/>
    </xf>
    <xf numFmtId="2" fontId="68" fillId="0" borderId="18" xfId="0" applyNumberFormat="1" applyFont="1" applyFill="1" applyBorder="1" applyAlignment="1">
      <alignment horizontal="center" vertical="center" wrapText="1"/>
    </xf>
    <xf numFmtId="0" fontId="68" fillId="7" borderId="12" xfId="0" applyFont="1" applyFill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53" fillId="0" borderId="12" xfId="46" applyBorder="1" applyAlignment="1">
      <alignment horizontal="center" vertical="center" wrapText="1"/>
    </xf>
    <xf numFmtId="0" fontId="53" fillId="0" borderId="12" xfId="46" applyBorder="1" applyAlignment="1" quotePrefix="1">
      <alignment horizontal="center" vertical="center" wrapText="1"/>
    </xf>
    <xf numFmtId="2" fontId="68" fillId="0" borderId="16" xfId="0" applyNumberFormat="1" applyFont="1" applyFill="1" applyBorder="1" applyAlignment="1">
      <alignment horizontal="center" vertical="center" wrapText="1"/>
    </xf>
    <xf numFmtId="2" fontId="64" fillId="0" borderId="0" xfId="0" applyNumberFormat="1" applyFont="1" applyAlignment="1">
      <alignment vertical="center" wrapText="1"/>
    </xf>
    <xf numFmtId="0" fontId="16" fillId="7" borderId="16" xfId="0" applyFont="1" applyFill="1" applyBorder="1" applyAlignment="1">
      <alignment vertical="center" wrapText="1"/>
    </xf>
    <xf numFmtId="2" fontId="70" fillId="0" borderId="16" xfId="0" applyNumberFormat="1" applyFont="1" applyBorder="1" applyAlignment="1">
      <alignment horizontal="center" vertical="center"/>
    </xf>
    <xf numFmtId="0" fontId="53" fillId="0" borderId="12" xfId="46" applyBorder="1" applyAlignment="1" applyProtection="1">
      <alignment horizontal="center" vertical="center" wrapText="1"/>
      <protection locked="0"/>
    </xf>
    <xf numFmtId="0" fontId="68" fillId="35" borderId="12" xfId="0" applyFont="1" applyFill="1" applyBorder="1" applyAlignment="1">
      <alignment horizontal="center" vertical="center" wrapText="1"/>
    </xf>
    <xf numFmtId="2" fontId="74" fillId="34" borderId="12" xfId="0" applyNumberFormat="1" applyFont="1" applyFill="1" applyBorder="1" applyAlignment="1">
      <alignment horizontal="center" vertical="center" wrapText="1"/>
    </xf>
    <xf numFmtId="0" fontId="70" fillId="7" borderId="26" xfId="0" applyFont="1" applyFill="1" applyBorder="1" applyAlignment="1">
      <alignment horizontal="left" vertical="center" wrapText="1"/>
    </xf>
    <xf numFmtId="2" fontId="68" fillId="7" borderId="12" xfId="0" applyNumberFormat="1" applyFont="1" applyFill="1" applyBorder="1" applyAlignment="1">
      <alignment vertical="top" wrapText="1"/>
    </xf>
    <xf numFmtId="0" fontId="68" fillId="0" borderId="27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left" vertical="center" wrapText="1"/>
    </xf>
    <xf numFmtId="0" fontId="65" fillId="0" borderId="12" xfId="0" applyFont="1" applyBorder="1" applyAlignment="1">
      <alignment horizontal="left" vertical="center" wrapText="1"/>
    </xf>
    <xf numFmtId="0" fontId="68" fillId="0" borderId="28" xfId="0" applyFont="1" applyBorder="1" applyAlignment="1">
      <alignment horizontal="left" vertical="center" wrapText="1"/>
    </xf>
    <xf numFmtId="0" fontId="68" fillId="0" borderId="29" xfId="0" applyFont="1" applyBorder="1" applyAlignment="1">
      <alignment horizontal="left" vertical="center" wrapText="1"/>
    </xf>
    <xf numFmtId="0" fontId="70" fillId="7" borderId="12" xfId="0" applyFont="1" applyFill="1" applyBorder="1" applyAlignment="1">
      <alignment horizontal="left" vertical="center" wrapText="1"/>
    </xf>
    <xf numFmtId="0" fontId="70" fillId="0" borderId="16" xfId="0" applyFont="1" applyBorder="1" applyAlignment="1">
      <alignment horizontal="left" vertical="center" wrapText="1"/>
    </xf>
    <xf numFmtId="0" fontId="70" fillId="0" borderId="30" xfId="0" applyFont="1" applyBorder="1" applyAlignment="1">
      <alignment horizontal="left" vertical="center" wrapText="1"/>
    </xf>
    <xf numFmtId="0" fontId="70" fillId="0" borderId="31" xfId="0" applyFont="1" applyBorder="1" applyAlignment="1">
      <alignment horizontal="left" vertical="center" wrapText="1"/>
    </xf>
    <xf numFmtId="0" fontId="70" fillId="0" borderId="32" xfId="0" applyFont="1" applyBorder="1" applyAlignment="1">
      <alignment horizontal="left" vertical="center" wrapText="1"/>
    </xf>
    <xf numFmtId="2" fontId="70" fillId="0" borderId="16" xfId="0" applyNumberFormat="1" applyFont="1" applyBorder="1" applyAlignment="1">
      <alignment horizontal="center" vertical="center"/>
    </xf>
    <xf numFmtId="0" fontId="70" fillId="0" borderId="33" xfId="0" applyFont="1" applyBorder="1" applyAlignment="1">
      <alignment horizontal="center" vertical="center"/>
    </xf>
    <xf numFmtId="0" fontId="70" fillId="0" borderId="31" xfId="0" applyFont="1" applyBorder="1" applyAlignment="1">
      <alignment horizontal="center" vertical="center" wrapText="1"/>
    </xf>
    <xf numFmtId="0" fontId="70" fillId="0" borderId="32" xfId="0" applyFont="1" applyBorder="1" applyAlignment="1">
      <alignment horizontal="center" vertical="center" wrapText="1"/>
    </xf>
    <xf numFmtId="2" fontId="70" fillId="0" borderId="33" xfId="0" applyNumberFormat="1" applyFont="1" applyBorder="1" applyAlignment="1">
      <alignment horizontal="center" vertical="center"/>
    </xf>
    <xf numFmtId="0" fontId="68" fillId="0" borderId="12" xfId="0" applyFont="1" applyBorder="1" applyAlignment="1">
      <alignment horizontal="center" vertical="center" wrapText="1"/>
    </xf>
    <xf numFmtId="0" fontId="75" fillId="34" borderId="15" xfId="0" applyFont="1" applyFill="1" applyBorder="1" applyAlignment="1">
      <alignment horizontal="center"/>
    </xf>
    <xf numFmtId="0" fontId="75" fillId="34" borderId="0" xfId="0" applyFont="1" applyFill="1" applyBorder="1" applyAlignment="1">
      <alignment horizontal="center"/>
    </xf>
    <xf numFmtId="0" fontId="70" fillId="0" borderId="31" xfId="0" applyFont="1" applyBorder="1" applyAlignment="1">
      <alignment vertical="center" wrapText="1"/>
    </xf>
    <xf numFmtId="0" fontId="70" fillId="0" borderId="32" xfId="0" applyFont="1" applyBorder="1" applyAlignment="1">
      <alignment vertical="center" wrapText="1"/>
    </xf>
    <xf numFmtId="2" fontId="68" fillId="0" borderId="16" xfId="0" applyNumberFormat="1" applyFont="1" applyBorder="1" applyAlignment="1">
      <alignment horizontal="center" vertical="center" wrapText="1"/>
    </xf>
    <xf numFmtId="0" fontId="68" fillId="0" borderId="33" xfId="0" applyFont="1" applyBorder="1" applyAlignment="1">
      <alignment horizontal="center" vertical="center" wrapText="1"/>
    </xf>
    <xf numFmtId="0" fontId="68" fillId="0" borderId="30" xfId="0" applyFont="1" applyBorder="1" applyAlignment="1">
      <alignment horizontal="center" vertical="center" wrapText="1"/>
    </xf>
    <xf numFmtId="2" fontId="68" fillId="0" borderId="30" xfId="0" applyNumberFormat="1" applyFont="1" applyBorder="1" applyAlignment="1">
      <alignment horizontal="center" vertical="center" wrapText="1"/>
    </xf>
    <xf numFmtId="2" fontId="68" fillId="0" borderId="33" xfId="0" applyNumberFormat="1" applyFont="1" applyBorder="1" applyAlignment="1">
      <alignment horizontal="center" vertical="center" wrapText="1"/>
    </xf>
    <xf numFmtId="0" fontId="68" fillId="7" borderId="16" xfId="0" applyFont="1" applyFill="1" applyBorder="1" applyAlignment="1">
      <alignment horizontal="center" vertical="center" wrapText="1"/>
    </xf>
    <xf numFmtId="0" fontId="68" fillId="7" borderId="30" xfId="0" applyFont="1" applyFill="1" applyBorder="1" applyAlignment="1">
      <alignment horizontal="center" vertical="center" wrapText="1"/>
    </xf>
    <xf numFmtId="0" fontId="68" fillId="7" borderId="12" xfId="0" applyFont="1" applyFill="1" applyBorder="1" applyAlignment="1">
      <alignment horizontal="center" vertical="center" wrapText="1"/>
    </xf>
    <xf numFmtId="0" fontId="68" fillId="7" borderId="33" xfId="0" applyFont="1" applyFill="1" applyBorder="1" applyAlignment="1">
      <alignment horizontal="center" vertical="center" wrapText="1"/>
    </xf>
    <xf numFmtId="0" fontId="68" fillId="0" borderId="34" xfId="0" applyFont="1" applyFill="1" applyBorder="1" applyAlignment="1">
      <alignment horizontal="center" vertical="center" wrapText="1"/>
    </xf>
    <xf numFmtId="0" fontId="68" fillId="0" borderId="35" xfId="0" applyFont="1" applyFill="1" applyBorder="1" applyAlignment="1">
      <alignment horizontal="center" vertical="center" wrapText="1"/>
    </xf>
    <xf numFmtId="0" fontId="68" fillId="0" borderId="36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 wrapText="1"/>
    </xf>
    <xf numFmtId="0" fontId="17" fillId="0" borderId="10" xfId="54" applyFont="1" applyBorder="1" applyAlignment="1">
      <alignment horizontal="center" vertical="center"/>
      <protection/>
    </xf>
    <xf numFmtId="0" fontId="17" fillId="0" borderId="27" xfId="54" applyFont="1" applyBorder="1" applyAlignment="1">
      <alignment horizontal="center" vertical="center"/>
      <protection/>
    </xf>
    <xf numFmtId="0" fontId="22" fillId="0" borderId="27" xfId="54" applyFont="1" applyBorder="1" applyAlignment="1">
      <alignment horizontal="center" vertical="center" wrapText="1"/>
      <protection/>
    </xf>
    <xf numFmtId="0" fontId="22" fillId="0" borderId="27" xfId="54" applyFont="1" applyBorder="1" applyAlignment="1">
      <alignment horizontal="center" vertical="center"/>
      <protection/>
    </xf>
    <xf numFmtId="0" fontId="21" fillId="0" borderId="37" xfId="54" applyFont="1" applyBorder="1" applyAlignment="1">
      <alignment horizontal="left" vertical="center" wrapText="1"/>
      <protection/>
    </xf>
    <xf numFmtId="0" fontId="21" fillId="0" borderId="38" xfId="54" applyFont="1" applyBorder="1" applyAlignment="1">
      <alignment horizontal="left" vertical="center"/>
      <protection/>
    </xf>
    <xf numFmtId="0" fontId="21" fillId="0" borderId="39" xfId="54" applyFont="1" applyBorder="1" applyAlignment="1">
      <alignment horizontal="left" vertical="center"/>
      <protection/>
    </xf>
    <xf numFmtId="0" fontId="17" fillId="0" borderId="11" xfId="54" applyFont="1" applyBorder="1" applyAlignment="1">
      <alignment horizontal="center" vertical="center"/>
      <protection/>
    </xf>
    <xf numFmtId="0" fontId="18" fillId="37" borderId="23" xfId="54" applyFont="1" applyFill="1" applyBorder="1" applyAlignment="1">
      <alignment horizontal="left" vertical="center"/>
      <protection/>
    </xf>
    <xf numFmtId="0" fontId="18" fillId="37" borderId="22" xfId="54" applyFont="1" applyFill="1" applyBorder="1" applyAlignment="1">
      <alignment horizontal="left" vertical="center"/>
      <protection/>
    </xf>
    <xf numFmtId="0" fontId="18" fillId="37" borderId="26" xfId="54" applyFont="1" applyFill="1" applyBorder="1" applyAlignment="1">
      <alignment horizontal="left" vertical="center"/>
      <protection/>
    </xf>
    <xf numFmtId="0" fontId="19" fillId="0" borderId="40" xfId="54" applyFont="1" applyBorder="1" applyAlignment="1">
      <alignment horizontal="left" vertical="center"/>
      <protection/>
    </xf>
    <xf numFmtId="0" fontId="19" fillId="0" borderId="22" xfId="54" applyFont="1" applyBorder="1" applyAlignment="1">
      <alignment horizontal="left" vertical="center"/>
      <protection/>
    </xf>
    <xf numFmtId="0" fontId="19" fillId="0" borderId="41" xfId="54" applyFont="1" applyBorder="1" applyAlignment="1">
      <alignment horizontal="left" vertical="center"/>
      <protection/>
    </xf>
    <xf numFmtId="0" fontId="19" fillId="0" borderId="14" xfId="54" applyFont="1" applyBorder="1" applyAlignment="1">
      <alignment horizontal="center" vertical="center" wrapText="1"/>
      <protection/>
    </xf>
    <xf numFmtId="0" fontId="19" fillId="0" borderId="12" xfId="54" applyFont="1" applyBorder="1" applyAlignment="1">
      <alignment horizontal="center" vertical="center" wrapText="1"/>
      <protection/>
    </xf>
    <xf numFmtId="0" fontId="19" fillId="0" borderId="13" xfId="54" applyFont="1" applyBorder="1" applyAlignment="1">
      <alignment horizontal="center" vertical="center" wrapText="1"/>
      <protection/>
    </xf>
    <xf numFmtId="0" fontId="18" fillId="37" borderId="14" xfId="54" applyFont="1" applyFill="1" applyBorder="1" applyAlignment="1">
      <alignment horizontal="center" vertical="center"/>
      <protection/>
    </xf>
    <xf numFmtId="0" fontId="18" fillId="37" borderId="12" xfId="54" applyFont="1" applyFill="1" applyBorder="1" applyAlignment="1">
      <alignment horizontal="center" vertical="center"/>
      <protection/>
    </xf>
    <xf numFmtId="0" fontId="18" fillId="37" borderId="40" xfId="54" applyFont="1" applyFill="1" applyBorder="1" applyAlignment="1">
      <alignment horizontal="center" vertical="center"/>
      <protection/>
    </xf>
    <xf numFmtId="0" fontId="18" fillId="37" borderId="22" xfId="54" applyFont="1" applyFill="1" applyBorder="1" applyAlignment="1">
      <alignment horizontal="center" vertical="center"/>
      <protection/>
    </xf>
    <xf numFmtId="0" fontId="18" fillId="37" borderId="41" xfId="54" applyFont="1" applyFill="1" applyBorder="1" applyAlignment="1">
      <alignment horizontal="center" vertical="center"/>
      <protection/>
    </xf>
    <xf numFmtId="0" fontId="19" fillId="38" borderId="25" xfId="54" applyFont="1" applyFill="1" applyBorder="1" applyAlignment="1">
      <alignment horizontal="center" vertical="center" wrapText="1"/>
      <protection/>
    </xf>
    <xf numFmtId="0" fontId="19" fillId="38" borderId="24" xfId="54" applyFont="1" applyFill="1" applyBorder="1" applyAlignment="1">
      <alignment horizontal="center" vertical="center" wrapText="1"/>
      <protection/>
    </xf>
    <xf numFmtId="0" fontId="19" fillId="38" borderId="42" xfId="54" applyFont="1" applyFill="1" applyBorder="1" applyAlignment="1">
      <alignment horizontal="center" vertical="center" wrapText="1"/>
      <protection/>
    </xf>
    <xf numFmtId="0" fontId="18" fillId="39" borderId="14" xfId="54" applyFont="1" applyFill="1" applyBorder="1" applyAlignment="1">
      <alignment horizontal="center" vertical="center"/>
      <protection/>
    </xf>
    <xf numFmtId="0" fontId="18" fillId="39" borderId="12" xfId="54" applyFont="1" applyFill="1" applyBorder="1" applyAlignment="1">
      <alignment horizontal="center" vertical="center"/>
      <protection/>
    </xf>
    <xf numFmtId="0" fontId="18" fillId="39" borderId="40" xfId="54" applyFont="1" applyFill="1" applyBorder="1" applyAlignment="1">
      <alignment horizontal="center" vertical="center" wrapText="1"/>
      <protection/>
    </xf>
    <xf numFmtId="0" fontId="18" fillId="39" borderId="22" xfId="54" applyFont="1" applyFill="1" applyBorder="1" applyAlignment="1">
      <alignment horizontal="center" vertical="center" wrapText="1"/>
      <protection/>
    </xf>
    <xf numFmtId="0" fontId="18" fillId="39" borderId="41" xfId="54" applyFont="1" applyFill="1" applyBorder="1" applyAlignment="1">
      <alignment horizontal="center" vertical="center" wrapText="1"/>
      <protection/>
    </xf>
    <xf numFmtId="0" fontId="18" fillId="39" borderId="23" xfId="54" applyFont="1" applyFill="1" applyBorder="1" applyAlignment="1">
      <alignment horizontal="center" vertical="center"/>
      <protection/>
    </xf>
    <xf numFmtId="0" fontId="18" fillId="39" borderId="22" xfId="54" applyFont="1" applyFill="1" applyBorder="1" applyAlignment="1">
      <alignment horizontal="center" vertical="center"/>
      <protection/>
    </xf>
    <xf numFmtId="0" fontId="18" fillId="39" borderId="41" xfId="54" applyFont="1" applyFill="1" applyBorder="1" applyAlignment="1">
      <alignment horizontal="center" vertical="center"/>
      <protection/>
    </xf>
    <xf numFmtId="0" fontId="18" fillId="39" borderId="43" xfId="54" applyFont="1" applyFill="1" applyBorder="1" applyAlignment="1">
      <alignment horizontal="center" vertical="center"/>
      <protection/>
    </xf>
    <xf numFmtId="0" fontId="18" fillId="39" borderId="24" xfId="54" applyFont="1" applyFill="1" applyBorder="1" applyAlignment="1">
      <alignment horizontal="center" vertical="center"/>
      <protection/>
    </xf>
    <xf numFmtId="0" fontId="18" fillId="39" borderId="31" xfId="54" applyFont="1" applyFill="1" applyBorder="1" applyAlignment="1">
      <alignment horizontal="center" vertical="center"/>
      <protection/>
    </xf>
    <xf numFmtId="0" fontId="0" fillId="35" borderId="12" xfId="0" applyFill="1" applyBorder="1" applyAlignment="1">
      <alignment horizontal="center"/>
    </xf>
    <xf numFmtId="0" fontId="19" fillId="0" borderId="23" xfId="54" applyFont="1" applyBorder="1" applyAlignment="1">
      <alignment horizontal="center" vertical="center" wrapText="1"/>
      <protection/>
    </xf>
    <xf numFmtId="0" fontId="19" fillId="0" borderId="22" xfId="54" applyFont="1" applyBorder="1" applyAlignment="1">
      <alignment horizontal="center" vertical="center" wrapText="1"/>
      <protection/>
    </xf>
    <xf numFmtId="9" fontId="19" fillId="0" borderId="40" xfId="54" applyNumberFormat="1" applyFont="1" applyBorder="1" applyAlignment="1">
      <alignment horizontal="center" vertical="center" wrapText="1"/>
      <protection/>
    </xf>
    <xf numFmtId="0" fontId="19" fillId="0" borderId="41" xfId="54" applyFont="1" applyBorder="1" applyAlignment="1">
      <alignment horizontal="center" vertical="center" wrapText="1"/>
      <protection/>
    </xf>
    <xf numFmtId="0" fontId="18" fillId="39" borderId="26" xfId="54" applyFont="1" applyFill="1" applyBorder="1" applyAlignment="1">
      <alignment horizontal="center" vertical="center"/>
      <protection/>
    </xf>
    <xf numFmtId="0" fontId="18" fillId="39" borderId="40" xfId="54" applyFont="1" applyFill="1" applyBorder="1" applyAlignment="1">
      <alignment horizontal="center" vertical="center"/>
      <protection/>
    </xf>
    <xf numFmtId="9" fontId="19" fillId="0" borderId="23" xfId="54" applyNumberFormat="1" applyFont="1" applyBorder="1" applyAlignment="1">
      <alignment horizontal="center" vertical="center" wrapText="1"/>
      <protection/>
    </xf>
    <xf numFmtId="0" fontId="19" fillId="0" borderId="26" xfId="54" applyFont="1" applyBorder="1" applyAlignment="1">
      <alignment horizontal="center" vertical="center" wrapText="1"/>
      <protection/>
    </xf>
    <xf numFmtId="0" fontId="18" fillId="39" borderId="43" xfId="54" applyFont="1" applyFill="1" applyBorder="1" applyAlignment="1">
      <alignment horizontal="center" vertical="center" wrapText="1"/>
      <protection/>
    </xf>
    <xf numFmtId="0" fontId="18" fillId="39" borderId="24" xfId="54" applyFont="1" applyFill="1" applyBorder="1" applyAlignment="1">
      <alignment horizontal="center" vertical="center" wrapText="1"/>
      <protection/>
    </xf>
    <xf numFmtId="0" fontId="18" fillId="39" borderId="31" xfId="54" applyFont="1" applyFill="1" applyBorder="1" applyAlignment="1">
      <alignment horizontal="center" vertical="center" wrapText="1"/>
      <protection/>
    </xf>
    <xf numFmtId="0" fontId="18" fillId="39" borderId="21" xfId="54" applyFont="1" applyFill="1" applyBorder="1" applyAlignment="1">
      <alignment horizontal="center" vertical="center" wrapText="1"/>
      <protection/>
    </xf>
    <xf numFmtId="0" fontId="18" fillId="39" borderId="20" xfId="54" applyFont="1" applyFill="1" applyBorder="1" applyAlignment="1">
      <alignment horizontal="center" vertical="center" wrapText="1"/>
      <protection/>
    </xf>
    <xf numFmtId="0" fontId="18" fillId="39" borderId="44" xfId="54" applyFont="1" applyFill="1" applyBorder="1" applyAlignment="1">
      <alignment horizontal="center" vertical="center" wrapText="1"/>
      <protection/>
    </xf>
    <xf numFmtId="0" fontId="0" fillId="0" borderId="4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19" fillId="0" borderId="14" xfId="54" applyFont="1" applyBorder="1" applyAlignment="1">
      <alignment horizontal="left" vertical="center" wrapText="1"/>
      <protection/>
    </xf>
    <xf numFmtId="0" fontId="19" fillId="0" borderId="12" xfId="54" applyFont="1" applyBorder="1" applyAlignment="1">
      <alignment horizontal="left" vertical="center" wrapText="1"/>
      <protection/>
    </xf>
    <xf numFmtId="9" fontId="19" fillId="0" borderId="12" xfId="54" applyNumberFormat="1" applyFont="1" applyBorder="1" applyAlignment="1">
      <alignment horizontal="center" vertical="center" wrapText="1"/>
      <protection/>
    </xf>
    <xf numFmtId="0" fontId="19" fillId="0" borderId="40" xfId="54" applyFont="1" applyBorder="1" applyAlignment="1">
      <alignment horizontal="center" vertical="center" wrapText="1"/>
      <protection/>
    </xf>
    <xf numFmtId="0" fontId="18" fillId="39" borderId="21" xfId="54" applyFont="1" applyFill="1" applyBorder="1" applyAlignment="1">
      <alignment horizontal="center" vertical="center"/>
      <protection/>
    </xf>
    <xf numFmtId="0" fontId="18" fillId="39" borderId="20" xfId="54" applyFont="1" applyFill="1" applyBorder="1" applyAlignment="1">
      <alignment horizontal="center" vertical="center"/>
      <protection/>
    </xf>
    <xf numFmtId="0" fontId="18" fillId="39" borderId="44" xfId="54" applyFont="1" applyFill="1" applyBorder="1" applyAlignment="1">
      <alignment horizontal="center" vertical="center"/>
      <protection/>
    </xf>
    <xf numFmtId="0" fontId="72" fillId="0" borderId="12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14" fontId="64" fillId="0" borderId="12" xfId="0" applyNumberFormat="1" applyFont="1" applyBorder="1" applyAlignment="1">
      <alignment horizontal="center" vertical="center" wrapText="1"/>
    </xf>
    <xf numFmtId="0" fontId="68" fillId="0" borderId="12" xfId="0" applyFont="1" applyBorder="1" applyAlignment="1">
      <alignment horizontal="justify" vertical="center" wrapText="1"/>
    </xf>
    <xf numFmtId="9" fontId="19" fillId="35" borderId="23" xfId="54" applyNumberFormat="1" applyFont="1" applyFill="1" applyBorder="1" applyAlignment="1">
      <alignment horizontal="center" vertical="center" wrapText="1"/>
      <protection/>
    </xf>
    <xf numFmtId="0" fontId="19" fillId="35" borderId="22" xfId="54" applyFont="1" applyFill="1" applyBorder="1" applyAlignment="1">
      <alignment horizontal="center" vertical="center" wrapText="1"/>
      <protection/>
    </xf>
    <xf numFmtId="0" fontId="19" fillId="35" borderId="26" xfId="54" applyFont="1" applyFill="1" applyBorder="1" applyAlignment="1">
      <alignment horizontal="center" vertical="center" wrapText="1"/>
      <protection/>
    </xf>
    <xf numFmtId="0" fontId="19" fillId="35" borderId="12" xfId="54" applyFont="1" applyFill="1" applyBorder="1" applyAlignment="1">
      <alignment horizontal="center" vertical="center" wrapText="1"/>
      <protection/>
    </xf>
    <xf numFmtId="0" fontId="19" fillId="0" borderId="14" xfId="54" applyFont="1" applyBorder="1" applyAlignment="1">
      <alignment horizontal="justify" vertical="center" wrapText="1"/>
      <protection/>
    </xf>
    <xf numFmtId="0" fontId="19" fillId="0" borderId="12" xfId="54" applyFont="1" applyBorder="1" applyAlignment="1">
      <alignment horizontal="justify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Relationship Id="rId3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0</xdr:row>
      <xdr:rowOff>85725</xdr:rowOff>
    </xdr:from>
    <xdr:to>
      <xdr:col>9</xdr:col>
      <xdr:colOff>1695450</xdr:colOff>
      <xdr:row>0</xdr:row>
      <xdr:rowOff>1285875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87975" y="85725"/>
          <a:ext cx="13430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0</xdr:row>
      <xdr:rowOff>76200</xdr:rowOff>
    </xdr:from>
    <xdr:to>
      <xdr:col>0</xdr:col>
      <xdr:colOff>1485900</xdr:colOff>
      <xdr:row>0</xdr:row>
      <xdr:rowOff>1295400</xdr:rowOff>
    </xdr:to>
    <xdr:pic>
      <xdr:nvPicPr>
        <xdr:cNvPr id="2" name="Picture 1" descr="Escudo Bogotá_sds_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76200"/>
          <a:ext cx="12573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</xdr:row>
      <xdr:rowOff>47625</xdr:rowOff>
    </xdr:from>
    <xdr:to>
      <xdr:col>2</xdr:col>
      <xdr:colOff>390525</xdr:colOff>
      <xdr:row>1</xdr:row>
      <xdr:rowOff>828675</xdr:rowOff>
    </xdr:to>
    <xdr:pic>
      <xdr:nvPicPr>
        <xdr:cNvPr id="1" name="Picture 386" descr="Escudo Bogotá_sds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4300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1</xdr:row>
      <xdr:rowOff>66675</xdr:rowOff>
    </xdr:from>
    <xdr:to>
      <xdr:col>13</xdr:col>
      <xdr:colOff>390525</xdr:colOff>
      <xdr:row>1</xdr:row>
      <xdr:rowOff>847725</xdr:rowOff>
    </xdr:to>
    <xdr:pic>
      <xdr:nvPicPr>
        <xdr:cNvPr id="2" name="Picture 387" descr="LOGO SISTEMA INTEGRA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0" y="133350"/>
          <a:ext cx="771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</xdr:row>
      <xdr:rowOff>47625</xdr:rowOff>
    </xdr:from>
    <xdr:to>
      <xdr:col>2</xdr:col>
      <xdr:colOff>390525</xdr:colOff>
      <xdr:row>1</xdr:row>
      <xdr:rowOff>828675</xdr:rowOff>
    </xdr:to>
    <xdr:pic>
      <xdr:nvPicPr>
        <xdr:cNvPr id="1" name="Picture 386" descr="Escudo Bogotá_sds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4300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1</xdr:row>
      <xdr:rowOff>66675</xdr:rowOff>
    </xdr:from>
    <xdr:to>
      <xdr:col>13</xdr:col>
      <xdr:colOff>390525</xdr:colOff>
      <xdr:row>1</xdr:row>
      <xdr:rowOff>847725</xdr:rowOff>
    </xdr:to>
    <xdr:pic>
      <xdr:nvPicPr>
        <xdr:cNvPr id="2" name="Picture 387" descr="LOGO SISTEMA INTEGRA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0" y="133350"/>
          <a:ext cx="771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257175</xdr:rowOff>
    </xdr:from>
    <xdr:to>
      <xdr:col>0</xdr:col>
      <xdr:colOff>1276350</xdr:colOff>
      <xdr:row>1</xdr:row>
      <xdr:rowOff>1514475</xdr:rowOff>
    </xdr:to>
    <xdr:pic>
      <xdr:nvPicPr>
        <xdr:cNvPr id="1" name="Picture 1" descr="Escudo Bogotá_sds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47675"/>
          <a:ext cx="11525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247650</xdr:colOff>
      <xdr:row>1</xdr:row>
      <xdr:rowOff>276225</xdr:rowOff>
    </xdr:from>
    <xdr:to>
      <xdr:col>8</xdr:col>
      <xdr:colOff>1552575</xdr:colOff>
      <xdr:row>1</xdr:row>
      <xdr:rowOff>1524000</xdr:rowOff>
    </xdr:to>
    <xdr:pic>
      <xdr:nvPicPr>
        <xdr:cNvPr id="2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954625" y="466725"/>
          <a:ext cx="13049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1</xdr:row>
      <xdr:rowOff>257175</xdr:rowOff>
    </xdr:from>
    <xdr:to>
      <xdr:col>0</xdr:col>
      <xdr:colOff>1314450</xdr:colOff>
      <xdr:row>1</xdr:row>
      <xdr:rowOff>1514475</xdr:rowOff>
    </xdr:to>
    <xdr:pic>
      <xdr:nvPicPr>
        <xdr:cNvPr id="3" name="Picture 1" descr="Escudo Bogotá_sds_colo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47675"/>
          <a:ext cx="11525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247650</xdr:colOff>
      <xdr:row>1</xdr:row>
      <xdr:rowOff>285750</xdr:rowOff>
    </xdr:from>
    <xdr:to>
      <xdr:col>8</xdr:col>
      <xdr:colOff>1562100</xdr:colOff>
      <xdr:row>1</xdr:row>
      <xdr:rowOff>1524000</xdr:rowOff>
    </xdr:to>
    <xdr:pic>
      <xdr:nvPicPr>
        <xdr:cNvPr id="4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954625" y="476250"/>
          <a:ext cx="13144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</xdr:row>
      <xdr:rowOff>47625</xdr:rowOff>
    </xdr:from>
    <xdr:to>
      <xdr:col>2</xdr:col>
      <xdr:colOff>390525</xdr:colOff>
      <xdr:row>1</xdr:row>
      <xdr:rowOff>828675</xdr:rowOff>
    </xdr:to>
    <xdr:pic>
      <xdr:nvPicPr>
        <xdr:cNvPr id="1" name="Picture 386" descr="Escudo Bogotá_sds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4300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1</xdr:row>
      <xdr:rowOff>66675</xdr:rowOff>
    </xdr:from>
    <xdr:to>
      <xdr:col>13</xdr:col>
      <xdr:colOff>390525</xdr:colOff>
      <xdr:row>1</xdr:row>
      <xdr:rowOff>847725</xdr:rowOff>
    </xdr:to>
    <xdr:pic>
      <xdr:nvPicPr>
        <xdr:cNvPr id="2" name="Picture 387" descr="LOGO SISTEMA INTEGRA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133350"/>
          <a:ext cx="771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</xdr:row>
      <xdr:rowOff>47625</xdr:rowOff>
    </xdr:from>
    <xdr:to>
      <xdr:col>2</xdr:col>
      <xdr:colOff>390525</xdr:colOff>
      <xdr:row>1</xdr:row>
      <xdr:rowOff>828675</xdr:rowOff>
    </xdr:to>
    <xdr:pic>
      <xdr:nvPicPr>
        <xdr:cNvPr id="1" name="Picture 386" descr="Escudo Bogotá_sds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4300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1</xdr:row>
      <xdr:rowOff>66675</xdr:rowOff>
    </xdr:from>
    <xdr:to>
      <xdr:col>13</xdr:col>
      <xdr:colOff>390525</xdr:colOff>
      <xdr:row>1</xdr:row>
      <xdr:rowOff>847725</xdr:rowOff>
    </xdr:to>
    <xdr:pic>
      <xdr:nvPicPr>
        <xdr:cNvPr id="2" name="Picture 387" descr="LOGO SISTEMA INTEGRA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0" y="133350"/>
          <a:ext cx="771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</xdr:row>
      <xdr:rowOff>47625</xdr:rowOff>
    </xdr:from>
    <xdr:to>
      <xdr:col>2</xdr:col>
      <xdr:colOff>390525</xdr:colOff>
      <xdr:row>1</xdr:row>
      <xdr:rowOff>828675</xdr:rowOff>
    </xdr:to>
    <xdr:pic>
      <xdr:nvPicPr>
        <xdr:cNvPr id="1" name="Picture 386" descr="Escudo Bogotá_sds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4300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1</xdr:row>
      <xdr:rowOff>66675</xdr:rowOff>
    </xdr:from>
    <xdr:to>
      <xdr:col>13</xdr:col>
      <xdr:colOff>390525</xdr:colOff>
      <xdr:row>1</xdr:row>
      <xdr:rowOff>847725</xdr:rowOff>
    </xdr:to>
    <xdr:pic>
      <xdr:nvPicPr>
        <xdr:cNvPr id="2" name="Picture 387" descr="LOGO SISTEMA INTEGRA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0" y="133350"/>
          <a:ext cx="771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</xdr:row>
      <xdr:rowOff>47625</xdr:rowOff>
    </xdr:from>
    <xdr:to>
      <xdr:col>2</xdr:col>
      <xdr:colOff>390525</xdr:colOff>
      <xdr:row>1</xdr:row>
      <xdr:rowOff>828675</xdr:rowOff>
    </xdr:to>
    <xdr:pic>
      <xdr:nvPicPr>
        <xdr:cNvPr id="1" name="Picture 386" descr="Escudo Bogotá_sds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4300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1</xdr:row>
      <xdr:rowOff>66675</xdr:rowOff>
    </xdr:from>
    <xdr:to>
      <xdr:col>13</xdr:col>
      <xdr:colOff>390525</xdr:colOff>
      <xdr:row>1</xdr:row>
      <xdr:rowOff>847725</xdr:rowOff>
    </xdr:to>
    <xdr:pic>
      <xdr:nvPicPr>
        <xdr:cNvPr id="2" name="Picture 387" descr="LOGO SISTEMA INTEGRA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0" y="133350"/>
          <a:ext cx="771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</xdr:row>
      <xdr:rowOff>47625</xdr:rowOff>
    </xdr:from>
    <xdr:to>
      <xdr:col>2</xdr:col>
      <xdr:colOff>390525</xdr:colOff>
      <xdr:row>1</xdr:row>
      <xdr:rowOff>828675</xdr:rowOff>
    </xdr:to>
    <xdr:pic>
      <xdr:nvPicPr>
        <xdr:cNvPr id="1" name="Picture 386" descr="Escudo Bogotá_sds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4300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1</xdr:row>
      <xdr:rowOff>66675</xdr:rowOff>
    </xdr:from>
    <xdr:to>
      <xdr:col>13</xdr:col>
      <xdr:colOff>390525</xdr:colOff>
      <xdr:row>1</xdr:row>
      <xdr:rowOff>847725</xdr:rowOff>
    </xdr:to>
    <xdr:pic>
      <xdr:nvPicPr>
        <xdr:cNvPr id="2" name="Picture 387" descr="LOGO SISTEMA INTEGRA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0" y="133350"/>
          <a:ext cx="771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</xdr:row>
      <xdr:rowOff>47625</xdr:rowOff>
    </xdr:from>
    <xdr:to>
      <xdr:col>2</xdr:col>
      <xdr:colOff>390525</xdr:colOff>
      <xdr:row>1</xdr:row>
      <xdr:rowOff>828675</xdr:rowOff>
    </xdr:to>
    <xdr:pic>
      <xdr:nvPicPr>
        <xdr:cNvPr id="1" name="Picture 386" descr="Escudo Bogotá_sds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4300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1</xdr:row>
      <xdr:rowOff>66675</xdr:rowOff>
    </xdr:from>
    <xdr:to>
      <xdr:col>13</xdr:col>
      <xdr:colOff>390525</xdr:colOff>
      <xdr:row>1</xdr:row>
      <xdr:rowOff>847725</xdr:rowOff>
    </xdr:to>
    <xdr:pic>
      <xdr:nvPicPr>
        <xdr:cNvPr id="2" name="Picture 387" descr="LOGO SISTEMA INTEGRA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0" y="133350"/>
          <a:ext cx="771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</xdr:row>
      <xdr:rowOff>47625</xdr:rowOff>
    </xdr:from>
    <xdr:to>
      <xdr:col>2</xdr:col>
      <xdr:colOff>390525</xdr:colOff>
      <xdr:row>1</xdr:row>
      <xdr:rowOff>828675</xdr:rowOff>
    </xdr:to>
    <xdr:pic>
      <xdr:nvPicPr>
        <xdr:cNvPr id="1" name="Picture 386" descr="Escudo Bogotá_sds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4300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1</xdr:row>
      <xdr:rowOff>66675</xdr:rowOff>
    </xdr:from>
    <xdr:to>
      <xdr:col>13</xdr:col>
      <xdr:colOff>390525</xdr:colOff>
      <xdr:row>1</xdr:row>
      <xdr:rowOff>847725</xdr:rowOff>
    </xdr:to>
    <xdr:pic>
      <xdr:nvPicPr>
        <xdr:cNvPr id="2" name="Picture 387" descr="LOGO SISTEMA INTEGRA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0" y="133350"/>
          <a:ext cx="771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6"/>
  <sheetViews>
    <sheetView tabSelected="1" view="pageBreakPreview" zoomScale="90" zoomScaleNormal="70" zoomScaleSheetLayoutView="90" zoomScalePageLayoutView="0" workbookViewId="0" topLeftCell="A1">
      <selection activeCell="B3" sqref="B3"/>
    </sheetView>
  </sheetViews>
  <sheetFormatPr defaultColWidth="11.421875" defaultRowHeight="15"/>
  <cols>
    <col min="1" max="1" width="38.140625" style="19" customWidth="1"/>
    <col min="2" max="2" width="32.7109375" style="19" bestFit="1" customWidth="1"/>
    <col min="3" max="3" width="38.421875" style="19" customWidth="1"/>
    <col min="4" max="5" width="26.7109375" style="19" customWidth="1"/>
    <col min="6" max="6" width="25.7109375" style="19" bestFit="1" customWidth="1"/>
    <col min="7" max="7" width="26.421875" style="19" bestFit="1" customWidth="1"/>
    <col min="8" max="8" width="25.7109375" style="19" bestFit="1" customWidth="1"/>
    <col min="9" max="9" width="25.421875" style="19" bestFit="1" customWidth="1"/>
    <col min="10" max="10" width="26.8515625" style="19" bestFit="1" customWidth="1"/>
    <col min="11" max="11" width="4.421875" style="19" bestFit="1" customWidth="1"/>
    <col min="12" max="64" width="11.421875" style="19" customWidth="1"/>
    <col min="65" max="66" width="0" style="19" hidden="1" customWidth="1"/>
    <col min="67" max="16384" width="11.421875" style="19" customWidth="1"/>
  </cols>
  <sheetData>
    <row r="1" spans="1:10" s="3" customFormat="1" ht="108.75" customHeight="1">
      <c r="A1" s="1"/>
      <c r="B1" s="119" t="s">
        <v>228</v>
      </c>
      <c r="C1" s="119"/>
      <c r="D1" s="119"/>
      <c r="E1" s="119"/>
      <c r="F1" s="119"/>
      <c r="G1" s="119"/>
      <c r="H1" s="119" t="s">
        <v>1</v>
      </c>
      <c r="I1" s="119"/>
      <c r="J1" s="2"/>
    </row>
    <row r="2" spans="1:67" s="6" customFormat="1" ht="27">
      <c r="A2" s="120" t="s">
        <v>26</v>
      </c>
      <c r="B2" s="121"/>
      <c r="C2" s="121"/>
      <c r="D2" s="121"/>
      <c r="E2" s="121"/>
      <c r="F2" s="121"/>
      <c r="G2" s="121"/>
      <c r="H2" s="121"/>
      <c r="I2" s="4" t="s">
        <v>2</v>
      </c>
      <c r="J2" s="5">
        <v>2020</v>
      </c>
      <c r="BM2" s="6" t="s">
        <v>3</v>
      </c>
      <c r="BN2" s="7" t="s">
        <v>4</v>
      </c>
      <c r="BO2" s="8"/>
    </row>
    <row r="3" spans="1:67" s="13" customFormat="1" ht="60.75">
      <c r="A3" s="9" t="s">
        <v>5</v>
      </c>
      <c r="B3" s="10" t="s">
        <v>6</v>
      </c>
      <c r="C3" s="11" t="s">
        <v>7</v>
      </c>
      <c r="D3" s="11" t="s">
        <v>8</v>
      </c>
      <c r="E3" s="11" t="s">
        <v>229</v>
      </c>
      <c r="F3" s="10" t="s">
        <v>9</v>
      </c>
      <c r="G3" s="10" t="s">
        <v>10</v>
      </c>
      <c r="H3" s="10" t="s">
        <v>11</v>
      </c>
      <c r="I3" s="10" t="s">
        <v>12</v>
      </c>
      <c r="J3" s="12" t="s">
        <v>13</v>
      </c>
      <c r="BM3" s="6" t="s">
        <v>14</v>
      </c>
      <c r="BN3" s="7" t="s">
        <v>15</v>
      </c>
      <c r="BO3" s="8"/>
    </row>
    <row r="4" spans="1:66" s="18" customFormat="1" ht="111.75" customHeight="1">
      <c r="A4" s="14" t="s">
        <v>170</v>
      </c>
      <c r="B4" s="101" t="s">
        <v>181</v>
      </c>
      <c r="C4" s="114" t="s">
        <v>193</v>
      </c>
      <c r="D4" s="97" t="s">
        <v>173</v>
      </c>
      <c r="E4" s="86">
        <v>20</v>
      </c>
      <c r="F4" s="15">
        <f>+'FORMULACIÓN PGDI - III. '!F8</f>
        <v>25</v>
      </c>
      <c r="G4" s="15">
        <f>+'FORMULACIÓN PGDI - III. '!G7</f>
        <v>25</v>
      </c>
      <c r="H4" s="15">
        <f>+'FORMULACIÓN PGDI - III. '!H9</f>
        <v>25</v>
      </c>
      <c r="I4" s="15">
        <f>+'FORMULACIÓN PGDI - III. '!I9</f>
        <v>25</v>
      </c>
      <c r="J4" s="16">
        <f>+SUM(F4:I4)</f>
        <v>100</v>
      </c>
      <c r="K4" s="17"/>
      <c r="BM4" s="6"/>
      <c r="BN4" s="7"/>
    </row>
    <row r="5" spans="1:66" s="18" customFormat="1" ht="122.25" customHeight="1">
      <c r="A5" s="14" t="s">
        <v>170</v>
      </c>
      <c r="B5" s="101" t="s">
        <v>215</v>
      </c>
      <c r="C5" s="108" t="s">
        <v>216</v>
      </c>
      <c r="D5" s="97" t="s">
        <v>125</v>
      </c>
      <c r="E5" s="107">
        <v>10</v>
      </c>
      <c r="F5" s="15">
        <f>+'FORMULACIÓN PGDI - III. '!F9</f>
        <v>25</v>
      </c>
      <c r="G5" s="15">
        <f>+'FORMULACIÓN PGDI - III. '!G8</f>
        <v>25</v>
      </c>
      <c r="H5" s="15">
        <f>+'FORMULACIÓN PGDI - III. '!H9</f>
        <v>25</v>
      </c>
      <c r="I5" s="15">
        <f>+'FORMULACIÓN PGDI - III. '!I8</f>
        <v>25</v>
      </c>
      <c r="J5" s="16">
        <f>+SUM(F5:I5)</f>
        <v>100</v>
      </c>
      <c r="K5" s="17"/>
      <c r="BM5" s="6"/>
      <c r="BN5" s="7"/>
    </row>
    <row r="6" spans="1:66" s="18" customFormat="1" ht="110.25" customHeight="1">
      <c r="A6" s="14" t="s">
        <v>170</v>
      </c>
      <c r="B6" s="101" t="s">
        <v>186</v>
      </c>
      <c r="C6" s="108" t="s">
        <v>198</v>
      </c>
      <c r="D6" s="97" t="s">
        <v>125</v>
      </c>
      <c r="E6" s="107">
        <v>10</v>
      </c>
      <c r="F6" s="15">
        <f>+'FORMULACIÓN PGDI - III. '!F10</f>
        <v>25</v>
      </c>
      <c r="G6" s="15">
        <f>+'FORMULACIÓN PGDI - III. '!G9</f>
        <v>25</v>
      </c>
      <c r="H6" s="15">
        <f>+'FORMULACIÓN PGDI - III. '!H17</f>
        <v>25</v>
      </c>
      <c r="I6" s="15">
        <f>+'FORMULACIÓN PGDI - III. '!I17</f>
        <v>25</v>
      </c>
      <c r="J6" s="16">
        <f>+SUM(F6:I6)</f>
        <v>100</v>
      </c>
      <c r="K6" s="17"/>
      <c r="BM6" s="6"/>
      <c r="BN6" s="7"/>
    </row>
    <row r="7" spans="1:66" s="18" customFormat="1" ht="113.25" customHeight="1">
      <c r="A7" s="14" t="s">
        <v>170</v>
      </c>
      <c r="B7" s="101" t="s">
        <v>174</v>
      </c>
      <c r="C7" s="108" t="s">
        <v>201</v>
      </c>
      <c r="D7" s="97" t="s">
        <v>125</v>
      </c>
      <c r="E7" s="107">
        <v>10</v>
      </c>
      <c r="F7" s="15">
        <f>+'FORMULACIÓN PGDI - III. '!F21</f>
        <v>25</v>
      </c>
      <c r="G7" s="15">
        <f>+'FORMULACIÓN PGDI - III. '!G21</f>
        <v>25</v>
      </c>
      <c r="H7" s="15">
        <f>+'FORMULACIÓN PGDI - III. '!H21</f>
        <v>25</v>
      </c>
      <c r="I7" s="15">
        <f>+'FORMULACIÓN PGDI - III. '!I21</f>
        <v>25</v>
      </c>
      <c r="J7" s="16">
        <f>+SUM(F7:I7)</f>
        <v>100</v>
      </c>
      <c r="K7" s="17"/>
      <c r="BM7" s="6"/>
      <c r="BN7" s="7"/>
    </row>
    <row r="8" spans="1:66" s="18" customFormat="1" ht="105">
      <c r="A8" s="14" t="s">
        <v>170</v>
      </c>
      <c r="B8" s="101" t="s">
        <v>179</v>
      </c>
      <c r="C8" s="109" t="s">
        <v>255</v>
      </c>
      <c r="D8" s="97" t="s">
        <v>125</v>
      </c>
      <c r="E8" s="107">
        <v>10</v>
      </c>
      <c r="F8" s="15">
        <f>+'FORMULACIÓN PGDI - III. '!F24</f>
        <v>25</v>
      </c>
      <c r="G8" s="15">
        <f>+'FORMULACIÓN PGDI - III. '!G24</f>
        <v>25</v>
      </c>
      <c r="H8" s="15">
        <f>+'FORMULACIÓN PGDI - III. '!H24</f>
        <v>25</v>
      </c>
      <c r="I8" s="15">
        <f>+'FORMULACIÓN PGDI - III. '!I24</f>
        <v>25</v>
      </c>
      <c r="J8" s="16">
        <f>+SUM(F8:I8)</f>
        <v>100</v>
      </c>
      <c r="K8" s="17"/>
      <c r="BM8" s="6"/>
      <c r="BN8" s="7"/>
    </row>
    <row r="9" spans="1:66" s="18" customFormat="1" ht="105">
      <c r="A9" s="14" t="s">
        <v>170</v>
      </c>
      <c r="B9" s="101" t="s">
        <v>233</v>
      </c>
      <c r="C9" s="109" t="s">
        <v>241</v>
      </c>
      <c r="D9" s="97" t="s">
        <v>125</v>
      </c>
      <c r="E9" s="107">
        <v>10</v>
      </c>
      <c r="F9" s="15">
        <f>+'FORMULACIÓN PGDI - III. '!F27</f>
        <v>25</v>
      </c>
      <c r="G9" s="15">
        <f>+'FORMULACIÓN PGDI - III. '!G27</f>
        <v>25</v>
      </c>
      <c r="H9" s="15">
        <f>+'FORMULACIÓN PGDI - III. '!H27</f>
        <v>25</v>
      </c>
      <c r="I9" s="15">
        <f>+'FORMULACIÓN PGDI - III. '!I27</f>
        <v>25</v>
      </c>
      <c r="J9" s="16">
        <f>+SUM(F9:I9)</f>
        <v>100</v>
      </c>
      <c r="K9" s="17"/>
      <c r="BM9" s="6"/>
      <c r="BN9" s="7"/>
    </row>
    <row r="10" spans="1:66" s="18" customFormat="1" ht="25.5">
      <c r="A10" s="98"/>
      <c r="B10" s="102"/>
      <c r="C10" s="103"/>
      <c r="D10" s="103"/>
      <c r="E10" s="99">
        <f>SUM(E4:E9)</f>
        <v>70</v>
      </c>
      <c r="F10" s="99"/>
      <c r="G10" s="99"/>
      <c r="H10" s="99"/>
      <c r="I10" s="99"/>
      <c r="J10" s="100"/>
      <c r="K10" s="17"/>
      <c r="BM10" s="6"/>
      <c r="BN10" s="7"/>
    </row>
    <row r="11" spans="1:66" s="18" customFormat="1" ht="114.75" customHeight="1">
      <c r="A11" s="122" t="s">
        <v>230</v>
      </c>
      <c r="B11" s="14" t="s">
        <v>126</v>
      </c>
      <c r="C11" s="108" t="s">
        <v>242</v>
      </c>
      <c r="D11" s="97" t="s">
        <v>125</v>
      </c>
      <c r="E11" s="107">
        <v>15</v>
      </c>
      <c r="F11" s="15">
        <f>+'FORMULACIÓN PGDI - III. '!F50</f>
        <v>19.354838709677416</v>
      </c>
      <c r="G11" s="15">
        <f>+'FORMULACIÓN PGDI - III. '!G50</f>
        <v>22.58064516129032</v>
      </c>
      <c r="H11" s="15">
        <f>+'FORMULACIÓN PGDI - III. '!H50</f>
        <v>35.483870967741936</v>
      </c>
      <c r="I11" s="15">
        <f>+'FORMULACIÓN PGDI - III. '!I50</f>
        <v>22.58064516129032</v>
      </c>
      <c r="J11" s="16">
        <f>+SUM(F11:I11)</f>
        <v>99.99999999999999</v>
      </c>
      <c r="K11" s="17"/>
      <c r="BM11" s="6"/>
      <c r="BN11" s="7"/>
    </row>
    <row r="12" spans="1:66" s="18" customFormat="1" ht="87" customHeight="1">
      <c r="A12" s="123"/>
      <c r="B12" s="14" t="s">
        <v>141</v>
      </c>
      <c r="C12" s="108" t="s">
        <v>251</v>
      </c>
      <c r="D12" s="97" t="s">
        <v>125</v>
      </c>
      <c r="E12" s="107">
        <v>15</v>
      </c>
      <c r="F12" s="15">
        <f>+'FORMULACIÓN PGDI - III. '!F56</f>
        <v>25</v>
      </c>
      <c r="G12" s="15">
        <f>+'FORMULACIÓN PGDI - III. '!G56</f>
        <v>25</v>
      </c>
      <c r="H12" s="15">
        <f>+'FORMULACIÓN PGDI - III. '!H56</f>
        <v>25</v>
      </c>
      <c r="I12" s="15">
        <f>+'FORMULACIÓN PGDI - III. '!I56</f>
        <v>25</v>
      </c>
      <c r="J12" s="16">
        <f>+SUM(F12:I12)</f>
        <v>100</v>
      </c>
      <c r="K12" s="17"/>
      <c r="BM12" s="6"/>
      <c r="BN12" s="7"/>
    </row>
    <row r="13" spans="1:66" s="18" customFormat="1" ht="25.5">
      <c r="A13" s="98"/>
      <c r="B13" s="102"/>
      <c r="C13" s="103"/>
      <c r="D13" s="103"/>
      <c r="E13" s="99">
        <f>SUM(E11:E12)</f>
        <v>30</v>
      </c>
      <c r="F13" s="99"/>
      <c r="G13" s="99"/>
      <c r="H13" s="99"/>
      <c r="I13" s="99"/>
      <c r="J13" s="100"/>
      <c r="K13" s="17"/>
      <c r="BM13" s="6"/>
      <c r="BN13" s="7"/>
    </row>
    <row r="14" ht="14.25">
      <c r="E14" s="111">
        <f>SUM(E13,E10)</f>
        <v>100</v>
      </c>
    </row>
    <row r="15" ht="14.25">
      <c r="J15" s="72"/>
    </row>
    <row r="16" ht="14.25">
      <c r="J16" s="72"/>
    </row>
  </sheetData>
  <sheetProtection/>
  <mergeCells count="4">
    <mergeCell ref="B1:G1"/>
    <mergeCell ref="H1:I1"/>
    <mergeCell ref="A2:H2"/>
    <mergeCell ref="A11:A12"/>
  </mergeCells>
  <hyperlinks>
    <hyperlink ref="C4" location="'HV INDICADOR M1 MIAS '!Área_de_impresión" display="Porcentaje de EAPB  autorizadas para operar en Bogotá DC con seguimiento a la implementación del Modelo de Atención en Salud de Bogotá D.C"/>
    <hyperlink ref="C5" location="'HV Indicador M2.  RPMS '!Área_de_impresión" display="Porcentaje de EAPB  autorizadas para operar en Bogotá DC con seguimiento a la implementación de la Ruta Integral de Atención en Salud para la  Promoción y el  Mantenimiento de la Salud"/>
    <hyperlink ref="C6" location="'HV Indicador M3 MATERNO '!Área_de_impresión" display="Porcentaje de EAPB  autorizadas para operar en Bogotá DC con seguimiento a la implementación de la  de la Ruta Integral de atención para la población Materno Perinatal"/>
    <hyperlink ref="C7" location="'HV Indicador M4 SANGRE '!Área_de_impresión" display="Porcentaje de Bancos de Sangre con asistencia técnica seguimiento y fortalecimiento en las estrategias de Promoción de la donación voluntaria de componentes sanguíneos"/>
    <hyperlink ref="C9" location="'HV Indicador M7Liquidación '!Área_de_impresión" display="Porcentaje de convenios  vigentes o en proceso de liquidaciòn de supervisiòn a cargo de la DPSS   documentados "/>
    <hyperlink ref="C11" location="T1!Área_de_impresión" display="Mantenimiento y Sostenibilidad del Sistema  de Gestión de la SDS"/>
    <hyperlink ref="C12" location="T3!Área_de_impresión" display="Medicion de los componentes de Transparencia, acceso a la información y lucha contra la corrupción."/>
    <hyperlink ref="C8" location="'HV Indicador M5 trasplantes'!Área_de_impresión" display="Porcentaje de  IPS Generadoras y Trasplantadoras priorizadas de la jurisdicción de la Coordinación Regional N°1 (fuera de Bogotá) con visitas de asistencia técnica , para el desarrollo de estrategias de promoción, gestión operativa y auditorías"/>
  </hyperlinks>
  <printOptions/>
  <pageMargins left="0.7086614173228347" right="0.7086614173228347" top="0.7480314960629921" bottom="0.7480314960629921" header="0.31496062992125984" footer="0.31496062992125984"/>
  <pageSetup orientation="landscape" scale="4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R242"/>
  <sheetViews>
    <sheetView view="pageBreakPreview" zoomScale="85" zoomScaleSheetLayoutView="85" zoomScalePageLayoutView="0" workbookViewId="0" topLeftCell="A1">
      <selection activeCell="B7" sqref="B7:G7"/>
    </sheetView>
  </sheetViews>
  <sheetFormatPr defaultColWidth="11.421875" defaultRowHeight="15"/>
  <cols>
    <col min="1" max="1" width="2.8515625" style="0" customWidth="1"/>
    <col min="2" max="2" width="10.7109375" style="0" customWidth="1"/>
    <col min="3" max="14" width="9.28125" style="0" customWidth="1"/>
    <col min="18" max="18" width="51.00390625" style="0" customWidth="1"/>
  </cols>
  <sheetData>
    <row r="1" spans="1:14" ht="5.25" customHeight="1" thickBot="1">
      <c r="A1" s="68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69.75" customHeight="1">
      <c r="A2" s="66"/>
      <c r="B2" s="152"/>
      <c r="C2" s="153"/>
      <c r="D2" s="154" t="s">
        <v>250</v>
      </c>
      <c r="E2" s="155"/>
      <c r="F2" s="155"/>
      <c r="G2" s="155"/>
      <c r="H2" s="155"/>
      <c r="I2" s="155"/>
      <c r="J2" s="156" t="s">
        <v>87</v>
      </c>
      <c r="K2" s="157"/>
      <c r="L2" s="158"/>
      <c r="M2" s="153"/>
      <c r="N2" s="159"/>
    </row>
    <row r="3" spans="1:14" ht="5.25" customHeight="1">
      <c r="A3" s="66"/>
      <c r="B3" s="65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3"/>
    </row>
    <row r="4" spans="1:14" ht="18" customHeight="1">
      <c r="A4" s="42"/>
      <c r="B4" s="160" t="s">
        <v>86</v>
      </c>
      <c r="C4" s="161"/>
      <c r="D4" s="162"/>
      <c r="E4" s="163"/>
      <c r="F4" s="164"/>
      <c r="G4" s="164"/>
      <c r="H4" s="164"/>
      <c r="I4" s="164"/>
      <c r="J4" s="164"/>
      <c r="K4" s="164"/>
      <c r="L4" s="164"/>
      <c r="M4" s="164"/>
      <c r="N4" s="165"/>
    </row>
    <row r="5" spans="1:14" ht="5.25" customHeight="1">
      <c r="A5" s="42"/>
      <c r="B5" s="62"/>
      <c r="C5" s="61"/>
      <c r="D5" s="61"/>
      <c r="E5" s="60"/>
      <c r="F5" s="60"/>
      <c r="G5" s="60"/>
      <c r="H5" s="60"/>
      <c r="I5" s="60"/>
      <c r="J5" s="60"/>
      <c r="K5" s="60"/>
      <c r="L5" s="60"/>
      <c r="M5" s="60"/>
      <c r="N5" s="59"/>
    </row>
    <row r="6" spans="1:14" ht="17.25" customHeight="1">
      <c r="A6" s="42"/>
      <c r="B6" s="169" t="s">
        <v>84</v>
      </c>
      <c r="C6" s="170"/>
      <c r="D6" s="170"/>
      <c r="E6" s="170"/>
      <c r="F6" s="170"/>
      <c r="G6" s="170"/>
      <c r="H6" s="170" t="s">
        <v>83</v>
      </c>
      <c r="I6" s="170"/>
      <c r="J6" s="170"/>
      <c r="K6" s="170"/>
      <c r="L6" s="171" t="s">
        <v>82</v>
      </c>
      <c r="M6" s="172"/>
      <c r="N6" s="173"/>
    </row>
    <row r="7" spans="1:14" ht="43.5" customHeight="1">
      <c r="A7" s="42"/>
      <c r="B7" s="166" t="s">
        <v>242</v>
      </c>
      <c r="C7" s="167"/>
      <c r="D7" s="167"/>
      <c r="E7" s="167"/>
      <c r="F7" s="167"/>
      <c r="G7" s="167"/>
      <c r="H7" s="167" t="s">
        <v>243</v>
      </c>
      <c r="I7" s="167"/>
      <c r="J7" s="167"/>
      <c r="K7" s="167"/>
      <c r="L7" s="174" t="s">
        <v>109</v>
      </c>
      <c r="M7" s="175"/>
      <c r="N7" s="176"/>
    </row>
    <row r="8" spans="1:14" ht="30" customHeight="1">
      <c r="A8" s="42"/>
      <c r="B8" s="177" t="s">
        <v>89</v>
      </c>
      <c r="C8" s="178"/>
      <c r="D8" s="178"/>
      <c r="E8" s="178"/>
      <c r="F8" s="178"/>
      <c r="G8" s="178"/>
      <c r="H8" s="178"/>
      <c r="I8" s="178"/>
      <c r="J8" s="178"/>
      <c r="K8" s="178"/>
      <c r="L8" s="179" t="s">
        <v>77</v>
      </c>
      <c r="M8" s="180"/>
      <c r="N8" s="181"/>
    </row>
    <row r="9" spans="1:14" ht="43.5" customHeight="1">
      <c r="A9" s="42"/>
      <c r="B9" s="209" t="s">
        <v>244</v>
      </c>
      <c r="C9" s="210"/>
      <c r="D9" s="210"/>
      <c r="E9" s="210"/>
      <c r="F9" s="210"/>
      <c r="G9" s="210"/>
      <c r="H9" s="210"/>
      <c r="I9" s="210"/>
      <c r="J9" s="210"/>
      <c r="K9" s="210"/>
      <c r="L9" s="211">
        <v>0.15</v>
      </c>
      <c r="M9" s="167"/>
      <c r="N9" s="168"/>
    </row>
    <row r="10" spans="1:14" ht="5.25" customHeight="1">
      <c r="A10" s="42"/>
      <c r="B10" s="53"/>
      <c r="C10" s="52"/>
      <c r="D10" s="52"/>
      <c r="E10" s="52"/>
      <c r="F10" s="52"/>
      <c r="G10" s="52"/>
      <c r="H10" s="52"/>
      <c r="I10" s="52"/>
      <c r="J10" s="52"/>
      <c r="K10" s="52"/>
      <c r="L10" s="51"/>
      <c r="M10" s="50"/>
      <c r="N10" s="49"/>
    </row>
    <row r="11" spans="1:14" ht="15">
      <c r="A11" s="42"/>
      <c r="B11" s="182" t="s">
        <v>74</v>
      </c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4"/>
    </row>
    <row r="12" spans="1:14" ht="43.5" customHeight="1">
      <c r="A12" s="42"/>
      <c r="B12" s="166" t="s">
        <v>245</v>
      </c>
      <c r="C12" s="167"/>
      <c r="D12" s="167"/>
      <c r="E12" s="167"/>
      <c r="F12" s="167"/>
      <c r="G12" s="167"/>
      <c r="H12" s="167" t="s">
        <v>246</v>
      </c>
      <c r="I12" s="167"/>
      <c r="J12" s="167"/>
      <c r="K12" s="167"/>
      <c r="L12" s="167"/>
      <c r="M12" s="167"/>
      <c r="N12" s="168"/>
    </row>
    <row r="13" spans="1:14" ht="5.25" customHeight="1">
      <c r="A13" s="42"/>
      <c r="B13" s="48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6"/>
    </row>
    <row r="14" spans="1:14" ht="15">
      <c r="A14" s="42"/>
      <c r="B14" s="182" t="s">
        <v>71</v>
      </c>
      <c r="C14" s="183"/>
      <c r="D14" s="183"/>
      <c r="E14" s="183"/>
      <c r="F14" s="183"/>
      <c r="G14" s="183"/>
      <c r="H14" s="183" t="s">
        <v>70</v>
      </c>
      <c r="I14" s="183"/>
      <c r="J14" s="183"/>
      <c r="K14" s="183"/>
      <c r="L14" s="183"/>
      <c r="M14" s="183"/>
      <c r="N14" s="184"/>
    </row>
    <row r="15" spans="1:14" ht="43.5" customHeight="1">
      <c r="A15" s="42"/>
      <c r="B15" s="166" t="s">
        <v>247</v>
      </c>
      <c r="C15" s="167"/>
      <c r="D15" s="167"/>
      <c r="E15" s="167"/>
      <c r="F15" s="167"/>
      <c r="G15" s="167"/>
      <c r="H15" s="167" t="s">
        <v>248</v>
      </c>
      <c r="I15" s="167"/>
      <c r="J15" s="167"/>
      <c r="K15" s="167"/>
      <c r="L15" s="167"/>
      <c r="M15" s="167"/>
      <c r="N15" s="168"/>
    </row>
    <row r="16" spans="1:14" ht="5.25" customHeight="1">
      <c r="A16" s="42"/>
      <c r="B16" s="45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3"/>
    </row>
    <row r="17" spans="1:14" ht="15">
      <c r="A17" s="42"/>
      <c r="B17" s="177" t="s">
        <v>67</v>
      </c>
      <c r="C17" s="178"/>
      <c r="D17" s="178"/>
      <c r="E17" s="178" t="s">
        <v>66</v>
      </c>
      <c r="F17" s="178"/>
      <c r="G17" s="178"/>
      <c r="H17" s="194" t="s">
        <v>65</v>
      </c>
      <c r="I17" s="183"/>
      <c r="J17" s="183"/>
      <c r="K17" s="183"/>
      <c r="L17" s="183"/>
      <c r="M17" s="183"/>
      <c r="N17" s="184"/>
    </row>
    <row r="18" spans="1:14" ht="48" customHeight="1">
      <c r="A18" s="42"/>
      <c r="B18" s="189">
        <v>0</v>
      </c>
      <c r="C18" s="190"/>
      <c r="D18" s="190"/>
      <c r="E18" s="223"/>
      <c r="F18" s="223"/>
      <c r="G18" s="223"/>
      <c r="H18" s="167" t="s">
        <v>249</v>
      </c>
      <c r="I18" s="167"/>
      <c r="J18" s="167"/>
      <c r="K18" s="167"/>
      <c r="L18" s="167"/>
      <c r="M18" s="167"/>
      <c r="N18" s="168"/>
    </row>
    <row r="19" spans="1:14" ht="15">
      <c r="A19" s="42"/>
      <c r="B19" s="182" t="s">
        <v>61</v>
      </c>
      <c r="C19" s="183"/>
      <c r="D19" s="183"/>
      <c r="E19" s="183"/>
      <c r="F19" s="183"/>
      <c r="G19" s="193"/>
      <c r="H19" s="194" t="s">
        <v>60</v>
      </c>
      <c r="I19" s="183"/>
      <c r="J19" s="183"/>
      <c r="K19" s="183"/>
      <c r="L19" s="183"/>
      <c r="M19" s="183"/>
      <c r="N19" s="184"/>
    </row>
    <row r="20" spans="1:14" ht="43.5" customHeight="1">
      <c r="A20" s="42"/>
      <c r="B20" s="195" t="s">
        <v>120</v>
      </c>
      <c r="C20" s="190"/>
      <c r="D20" s="190"/>
      <c r="E20" s="190"/>
      <c r="F20" s="190"/>
      <c r="G20" s="196"/>
      <c r="H20" s="191" t="s">
        <v>123</v>
      </c>
      <c r="I20" s="190"/>
      <c r="J20" s="190"/>
      <c r="K20" s="190"/>
      <c r="L20" s="190"/>
      <c r="M20" s="190"/>
      <c r="N20" s="192"/>
    </row>
    <row r="21" spans="1:14" ht="6" customHeight="1">
      <c r="A21" s="42"/>
      <c r="B21" s="45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3"/>
    </row>
    <row r="22" spans="2:14" s="69" customFormat="1" ht="31.5" customHeight="1">
      <c r="B22" s="185" t="s">
        <v>90</v>
      </c>
      <c r="C22" s="186"/>
      <c r="D22" s="186"/>
      <c r="E22" s="186"/>
      <c r="F22" s="186"/>
      <c r="G22" s="187"/>
      <c r="H22" s="203" t="s">
        <v>56</v>
      </c>
      <c r="I22" s="204"/>
      <c r="J22" s="38"/>
      <c r="K22" s="205" t="s">
        <v>55</v>
      </c>
      <c r="L22" s="206"/>
      <c r="M22" s="206"/>
      <c r="N22" s="207"/>
    </row>
    <row r="23" spans="2:14" s="69" customFormat="1" ht="31.5" customHeight="1">
      <c r="B23" s="213"/>
      <c r="C23" s="214"/>
      <c r="D23" s="214"/>
      <c r="E23" s="214"/>
      <c r="F23" s="214"/>
      <c r="G23" s="215"/>
      <c r="H23" s="203" t="s">
        <v>54</v>
      </c>
      <c r="I23" s="204"/>
      <c r="J23" s="38"/>
      <c r="K23" s="203"/>
      <c r="L23" s="208"/>
      <c r="M23" s="208"/>
      <c r="N23" s="204"/>
    </row>
    <row r="24" spans="2:14" ht="18.75" customHeight="1">
      <c r="B24" s="185" t="s">
        <v>91</v>
      </c>
      <c r="C24" s="186"/>
      <c r="D24" s="186"/>
      <c r="E24" s="186"/>
      <c r="F24" s="186"/>
      <c r="G24" s="187"/>
      <c r="H24" s="188"/>
      <c r="I24" s="188"/>
      <c r="J24" s="188"/>
      <c r="K24" s="188"/>
      <c r="L24" s="188"/>
      <c r="M24" s="188"/>
      <c r="N24" s="188"/>
    </row>
    <row r="25" spans="2:14" ht="15" customHeight="1" hidden="1">
      <c r="B25" s="216" t="s">
        <v>92</v>
      </c>
      <c r="C25" s="216"/>
      <c r="D25" s="216" t="s">
        <v>93</v>
      </c>
      <c r="E25" s="216"/>
      <c r="F25" s="216"/>
      <c r="G25" s="216" t="s">
        <v>94</v>
      </c>
      <c r="H25" s="216"/>
      <c r="I25" s="216"/>
      <c r="J25" s="216"/>
      <c r="K25" s="216"/>
      <c r="L25" s="216"/>
      <c r="M25" s="216"/>
      <c r="N25" s="216"/>
    </row>
    <row r="26" spans="2:14" ht="37.5" customHeight="1" hidden="1">
      <c r="B26" s="217">
        <v>4</v>
      </c>
      <c r="C26" s="217"/>
      <c r="D26" s="218" t="s">
        <v>95</v>
      </c>
      <c r="E26" s="217"/>
      <c r="F26" s="217"/>
      <c r="G26" s="219" t="s">
        <v>96</v>
      </c>
      <c r="H26" s="219"/>
      <c r="I26" s="219"/>
      <c r="J26" s="219"/>
      <c r="K26" s="219"/>
      <c r="L26" s="219"/>
      <c r="M26" s="219"/>
      <c r="N26" s="219"/>
    </row>
    <row r="27" spans="2:14" ht="15" customHeight="1" hidden="1">
      <c r="B27" s="70" t="s">
        <v>97</v>
      </c>
      <c r="C27" s="134" t="s">
        <v>98</v>
      </c>
      <c r="D27" s="134"/>
      <c r="E27" s="134"/>
      <c r="F27" s="134"/>
      <c r="G27" s="134" t="s">
        <v>99</v>
      </c>
      <c r="H27" s="134"/>
      <c r="I27" s="134"/>
      <c r="J27" s="134"/>
      <c r="K27" s="134" t="s">
        <v>100</v>
      </c>
      <c r="L27" s="134"/>
      <c r="M27" s="134"/>
      <c r="N27" s="134"/>
    </row>
    <row r="28" spans="2:14" ht="15" customHeight="1" hidden="1">
      <c r="B28" s="70" t="s">
        <v>101</v>
      </c>
      <c r="C28" s="134" t="s">
        <v>102</v>
      </c>
      <c r="D28" s="134"/>
      <c r="E28" s="134"/>
      <c r="F28" s="134"/>
      <c r="G28" s="134" t="s">
        <v>103</v>
      </c>
      <c r="H28" s="134"/>
      <c r="I28" s="134"/>
      <c r="J28" s="134"/>
      <c r="K28" s="134" t="s">
        <v>104</v>
      </c>
      <c r="L28" s="134"/>
      <c r="M28" s="134"/>
      <c r="N28" s="134"/>
    </row>
    <row r="29" spans="2:14" ht="45" customHeight="1" hidden="1">
      <c r="B29" s="70" t="s">
        <v>105</v>
      </c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</row>
    <row r="30" spans="2:14" ht="15" customHeight="1" hidden="1">
      <c r="B30" s="216" t="s">
        <v>106</v>
      </c>
      <c r="C30" s="216"/>
      <c r="D30" s="216"/>
      <c r="E30" s="216"/>
      <c r="F30" s="216"/>
      <c r="G30" s="216" t="s">
        <v>107</v>
      </c>
      <c r="H30" s="216"/>
      <c r="I30" s="216"/>
      <c r="J30" s="216"/>
      <c r="K30" s="216" t="s">
        <v>108</v>
      </c>
      <c r="L30" s="216"/>
      <c r="M30" s="216"/>
      <c r="N30" s="216"/>
    </row>
    <row r="192" ht="15">
      <c r="R192" s="37" t="s">
        <v>52</v>
      </c>
    </row>
    <row r="193" ht="15">
      <c r="R193" s="37" t="s">
        <v>51</v>
      </c>
    </row>
    <row r="194" ht="15">
      <c r="R194" s="37" t="s">
        <v>50</v>
      </c>
    </row>
    <row r="195" ht="15">
      <c r="R195" s="37" t="s">
        <v>15</v>
      </c>
    </row>
    <row r="196" ht="15">
      <c r="R196" s="37" t="s">
        <v>49</v>
      </c>
    </row>
    <row r="197" ht="15">
      <c r="R197" s="37" t="s">
        <v>48</v>
      </c>
    </row>
    <row r="198" ht="15">
      <c r="R198" s="37" t="s">
        <v>47</v>
      </c>
    </row>
    <row r="199" ht="15">
      <c r="R199" s="37" t="s">
        <v>46</v>
      </c>
    </row>
    <row r="200" ht="15">
      <c r="R200" s="37" t="s">
        <v>45</v>
      </c>
    </row>
    <row r="201" ht="15">
      <c r="R201" s="37" t="s">
        <v>44</v>
      </c>
    </row>
    <row r="202" ht="15">
      <c r="R202" s="37" t="s">
        <v>43</v>
      </c>
    </row>
    <row r="203" ht="15">
      <c r="R203" s="37" t="s">
        <v>42</v>
      </c>
    </row>
    <row r="204" ht="15">
      <c r="R204" s="37" t="s">
        <v>41</v>
      </c>
    </row>
    <row r="205" ht="15">
      <c r="R205" s="37" t="s">
        <v>40</v>
      </c>
    </row>
    <row r="206" ht="15">
      <c r="R206" s="37" t="s">
        <v>39</v>
      </c>
    </row>
    <row r="207" ht="15">
      <c r="R207" s="37" t="s">
        <v>38</v>
      </c>
    </row>
    <row r="208" ht="15">
      <c r="R208" s="37" t="s">
        <v>37</v>
      </c>
    </row>
    <row r="209" ht="15">
      <c r="R209" s="37" t="s">
        <v>36</v>
      </c>
    </row>
    <row r="210" ht="15">
      <c r="R210" s="37" t="s">
        <v>35</v>
      </c>
    </row>
    <row r="211" ht="15">
      <c r="R211" s="37" t="s">
        <v>34</v>
      </c>
    </row>
    <row r="215" ht="15">
      <c r="R215" s="37" t="s">
        <v>33</v>
      </c>
    </row>
    <row r="216" ht="15">
      <c r="R216" s="37" t="s">
        <v>32</v>
      </c>
    </row>
    <row r="217" ht="15">
      <c r="R217" s="37" t="s">
        <v>31</v>
      </c>
    </row>
    <row r="218" ht="15">
      <c r="R218" s="37" t="s">
        <v>30</v>
      </c>
    </row>
    <row r="219" ht="15">
      <c r="R219" s="37" t="s">
        <v>29</v>
      </c>
    </row>
    <row r="220" ht="15">
      <c r="R220" s="37" t="s">
        <v>28</v>
      </c>
    </row>
    <row r="221" ht="15">
      <c r="R221" s="37" t="s">
        <v>27</v>
      </c>
    </row>
    <row r="223" ht="15">
      <c r="R223" s="37" t="s">
        <v>109</v>
      </c>
    </row>
    <row r="224" ht="15">
      <c r="R224" s="37" t="s">
        <v>110</v>
      </c>
    </row>
    <row r="225" ht="15">
      <c r="R225" s="37" t="s">
        <v>111</v>
      </c>
    </row>
    <row r="227" ht="15">
      <c r="R227" s="37" t="s">
        <v>112</v>
      </c>
    </row>
    <row r="228" ht="15">
      <c r="R228" s="37" t="s">
        <v>113</v>
      </c>
    </row>
    <row r="229" ht="15">
      <c r="R229" s="37" t="s">
        <v>114</v>
      </c>
    </row>
    <row r="230" ht="15">
      <c r="R230" s="37" t="s">
        <v>115</v>
      </c>
    </row>
    <row r="232" ht="15">
      <c r="R232" s="71" t="s">
        <v>116</v>
      </c>
    </row>
    <row r="233" ht="15">
      <c r="R233" s="71" t="s">
        <v>117</v>
      </c>
    </row>
    <row r="234" ht="15">
      <c r="R234" s="71" t="s">
        <v>118</v>
      </c>
    </row>
    <row r="235" ht="15">
      <c r="R235" s="71" t="s">
        <v>119</v>
      </c>
    </row>
    <row r="237" ht="15">
      <c r="R237" s="71" t="s">
        <v>120</v>
      </c>
    </row>
    <row r="238" ht="15">
      <c r="R238" s="71" t="s">
        <v>121</v>
      </c>
    </row>
    <row r="239" ht="15">
      <c r="R239" s="71" t="s">
        <v>122</v>
      </c>
    </row>
    <row r="241" ht="15">
      <c r="R241" s="71" t="s">
        <v>123</v>
      </c>
    </row>
    <row r="242" ht="15">
      <c r="R242" s="71" t="s">
        <v>124</v>
      </c>
    </row>
  </sheetData>
  <sheetProtection/>
  <mergeCells count="58">
    <mergeCell ref="B2:C2"/>
    <mergeCell ref="D2:I2"/>
    <mergeCell ref="J2:L2"/>
    <mergeCell ref="M2:N2"/>
    <mergeCell ref="B4:D4"/>
    <mergeCell ref="E4:N4"/>
    <mergeCell ref="B12:G12"/>
    <mergeCell ref="H12:N12"/>
    <mergeCell ref="B6:G6"/>
    <mergeCell ref="H6:K6"/>
    <mergeCell ref="L6:N6"/>
    <mergeCell ref="B7:G7"/>
    <mergeCell ref="H7:K7"/>
    <mergeCell ref="L7:N7"/>
    <mergeCell ref="B8:K8"/>
    <mergeCell ref="L8:N8"/>
    <mergeCell ref="B9:K9"/>
    <mergeCell ref="L9:N9"/>
    <mergeCell ref="B11:N11"/>
    <mergeCell ref="B14:G14"/>
    <mergeCell ref="H14:N14"/>
    <mergeCell ref="B15:G15"/>
    <mergeCell ref="H15:N15"/>
    <mergeCell ref="B17:D17"/>
    <mergeCell ref="E17:G17"/>
    <mergeCell ref="H17:N17"/>
    <mergeCell ref="B24:G24"/>
    <mergeCell ref="H24:N24"/>
    <mergeCell ref="B18:D18"/>
    <mergeCell ref="E18:G18"/>
    <mergeCell ref="H18:N18"/>
    <mergeCell ref="B19:G19"/>
    <mergeCell ref="H19:N19"/>
    <mergeCell ref="B20:G20"/>
    <mergeCell ref="H20:N20"/>
    <mergeCell ref="B22:G23"/>
    <mergeCell ref="H22:I22"/>
    <mergeCell ref="K22:N22"/>
    <mergeCell ref="H23:I23"/>
    <mergeCell ref="K23:N23"/>
    <mergeCell ref="B25:C25"/>
    <mergeCell ref="D25:F25"/>
    <mergeCell ref="G25:N25"/>
    <mergeCell ref="B26:C26"/>
    <mergeCell ref="D26:F26"/>
    <mergeCell ref="G26:N26"/>
    <mergeCell ref="C27:F27"/>
    <mergeCell ref="G27:J27"/>
    <mergeCell ref="K27:N27"/>
    <mergeCell ref="C28:F28"/>
    <mergeCell ref="G28:J28"/>
    <mergeCell ref="K28:N28"/>
    <mergeCell ref="C29:F29"/>
    <mergeCell ref="G29:J29"/>
    <mergeCell ref="K29:N29"/>
    <mergeCell ref="B30:F30"/>
    <mergeCell ref="G30:J30"/>
    <mergeCell ref="K30:N30"/>
  </mergeCells>
  <dataValidations count="4">
    <dataValidation type="list" allowBlank="1" showInputMessage="1" showErrorMessage="1" sqref="H20:N20">
      <formula1>$R$241</formula1>
    </dataValidation>
    <dataValidation type="list" allowBlank="1" showInputMessage="1" showErrorMessage="1" sqref="B20:G20">
      <formula1>$R$237:$R$239</formula1>
    </dataValidation>
    <dataValidation type="list" allowBlank="1" showInputMessage="1" showErrorMessage="1" sqref="L7:N7">
      <formula1>$R$223:$R$225</formula1>
    </dataValidation>
    <dataValidation type="list" allowBlank="1" showInputMessage="1" showErrorMessage="1" sqref="E4:N4">
      <formula1>$R$192:$R$211</formula1>
    </dataValidation>
  </dataValidations>
  <printOptions/>
  <pageMargins left="0.1968503937007874" right="0.1968503937007874" top="0.1968503937007874" bottom="0.1968503937007874" header="0.1968503937007874" footer="0.1968503937007874"/>
  <pageSetup orientation="portrait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R242"/>
  <sheetViews>
    <sheetView view="pageBreakPreview" zoomScale="85" zoomScaleSheetLayoutView="85" zoomScalePageLayoutView="0" workbookViewId="0" topLeftCell="A1">
      <selection activeCell="B7" sqref="B7:G7"/>
    </sheetView>
  </sheetViews>
  <sheetFormatPr defaultColWidth="11.421875" defaultRowHeight="15"/>
  <cols>
    <col min="1" max="1" width="2.8515625" style="0" customWidth="1"/>
    <col min="2" max="2" width="10.7109375" style="0" customWidth="1"/>
    <col min="3" max="14" width="9.28125" style="0" customWidth="1"/>
    <col min="18" max="18" width="51.00390625" style="0" customWidth="1"/>
  </cols>
  <sheetData>
    <row r="1" spans="1:14" ht="5.25" customHeight="1" thickBot="1">
      <c r="A1" s="68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69.75" customHeight="1">
      <c r="A2" s="66"/>
      <c r="B2" s="152"/>
      <c r="C2" s="153"/>
      <c r="D2" s="154" t="s">
        <v>88</v>
      </c>
      <c r="E2" s="155"/>
      <c r="F2" s="155"/>
      <c r="G2" s="155"/>
      <c r="H2" s="155"/>
      <c r="I2" s="155"/>
      <c r="J2" s="156" t="s">
        <v>87</v>
      </c>
      <c r="K2" s="157"/>
      <c r="L2" s="158"/>
      <c r="M2" s="153"/>
      <c r="N2" s="159"/>
    </row>
    <row r="3" spans="1:14" ht="5.25" customHeight="1">
      <c r="A3" s="66"/>
      <c r="B3" s="65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3"/>
    </row>
    <row r="4" spans="1:14" ht="18" customHeight="1">
      <c r="A4" s="42"/>
      <c r="B4" s="160" t="s">
        <v>86</v>
      </c>
      <c r="C4" s="161"/>
      <c r="D4" s="162"/>
      <c r="E4" s="163"/>
      <c r="F4" s="164"/>
      <c r="G4" s="164"/>
      <c r="H4" s="164"/>
      <c r="I4" s="164"/>
      <c r="J4" s="164"/>
      <c r="K4" s="164"/>
      <c r="L4" s="164"/>
      <c r="M4" s="164"/>
      <c r="N4" s="165"/>
    </row>
    <row r="5" spans="1:14" ht="5.25" customHeight="1">
      <c r="A5" s="42"/>
      <c r="B5" s="62"/>
      <c r="C5" s="61"/>
      <c r="D5" s="61"/>
      <c r="E5" s="60"/>
      <c r="F5" s="60"/>
      <c r="G5" s="60"/>
      <c r="H5" s="60"/>
      <c r="I5" s="60"/>
      <c r="J5" s="60"/>
      <c r="K5" s="60"/>
      <c r="L5" s="60"/>
      <c r="M5" s="60"/>
      <c r="N5" s="59"/>
    </row>
    <row r="6" spans="1:14" ht="17.25" customHeight="1">
      <c r="A6" s="42"/>
      <c r="B6" s="169" t="s">
        <v>84</v>
      </c>
      <c r="C6" s="170"/>
      <c r="D6" s="170"/>
      <c r="E6" s="170"/>
      <c r="F6" s="170"/>
      <c r="G6" s="170"/>
      <c r="H6" s="170" t="s">
        <v>83</v>
      </c>
      <c r="I6" s="170"/>
      <c r="J6" s="170"/>
      <c r="K6" s="170"/>
      <c r="L6" s="171" t="s">
        <v>82</v>
      </c>
      <c r="M6" s="172"/>
      <c r="N6" s="173"/>
    </row>
    <row r="7" spans="1:14" ht="43.5" customHeight="1">
      <c r="A7" s="42"/>
      <c r="B7" s="166" t="s">
        <v>251</v>
      </c>
      <c r="C7" s="167"/>
      <c r="D7" s="167"/>
      <c r="E7" s="167"/>
      <c r="F7" s="167"/>
      <c r="G7" s="167"/>
      <c r="H7" s="167" t="s">
        <v>243</v>
      </c>
      <c r="I7" s="167"/>
      <c r="J7" s="167"/>
      <c r="K7" s="167"/>
      <c r="L7" s="174" t="s">
        <v>109</v>
      </c>
      <c r="M7" s="175"/>
      <c r="N7" s="176"/>
    </row>
    <row r="8" spans="1:14" ht="30" customHeight="1">
      <c r="A8" s="42"/>
      <c r="B8" s="177" t="s">
        <v>89</v>
      </c>
      <c r="C8" s="178"/>
      <c r="D8" s="178"/>
      <c r="E8" s="178"/>
      <c r="F8" s="178"/>
      <c r="G8" s="178"/>
      <c r="H8" s="178"/>
      <c r="I8" s="178"/>
      <c r="J8" s="178"/>
      <c r="K8" s="178"/>
      <c r="L8" s="179" t="s">
        <v>77</v>
      </c>
      <c r="M8" s="180"/>
      <c r="N8" s="181"/>
    </row>
    <row r="9" spans="1:14" ht="43.5" customHeight="1">
      <c r="A9" s="42"/>
      <c r="B9" s="224" t="s">
        <v>252</v>
      </c>
      <c r="C9" s="225"/>
      <c r="D9" s="225"/>
      <c r="E9" s="225"/>
      <c r="F9" s="225"/>
      <c r="G9" s="225"/>
      <c r="H9" s="225"/>
      <c r="I9" s="225"/>
      <c r="J9" s="225"/>
      <c r="K9" s="225"/>
      <c r="L9" s="211">
        <v>0.15</v>
      </c>
      <c r="M9" s="167"/>
      <c r="N9" s="168"/>
    </row>
    <row r="10" spans="1:14" ht="5.25" customHeight="1">
      <c r="A10" s="42"/>
      <c r="B10" s="53"/>
      <c r="C10" s="52"/>
      <c r="D10" s="52"/>
      <c r="E10" s="52"/>
      <c r="F10" s="52"/>
      <c r="G10" s="52"/>
      <c r="H10" s="52"/>
      <c r="I10" s="52"/>
      <c r="J10" s="52"/>
      <c r="K10" s="52"/>
      <c r="L10" s="51"/>
      <c r="M10" s="50"/>
      <c r="N10" s="49"/>
    </row>
    <row r="11" spans="1:14" ht="15">
      <c r="A11" s="42"/>
      <c r="B11" s="182" t="s">
        <v>74</v>
      </c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4"/>
    </row>
    <row r="12" spans="1:14" ht="43.5" customHeight="1">
      <c r="A12" s="42"/>
      <c r="B12" s="166" t="s">
        <v>253</v>
      </c>
      <c r="C12" s="167"/>
      <c r="D12" s="167"/>
      <c r="E12" s="167"/>
      <c r="F12" s="167"/>
      <c r="G12" s="167"/>
      <c r="H12" s="167" t="s">
        <v>254</v>
      </c>
      <c r="I12" s="167"/>
      <c r="J12" s="167"/>
      <c r="K12" s="167"/>
      <c r="L12" s="167"/>
      <c r="M12" s="167"/>
      <c r="N12" s="168"/>
    </row>
    <row r="13" spans="1:14" ht="5.25" customHeight="1">
      <c r="A13" s="42"/>
      <c r="B13" s="48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6"/>
    </row>
    <row r="14" spans="1:14" ht="15">
      <c r="A14" s="42"/>
      <c r="B14" s="182" t="s">
        <v>71</v>
      </c>
      <c r="C14" s="183"/>
      <c r="D14" s="183"/>
      <c r="E14" s="183"/>
      <c r="F14" s="183"/>
      <c r="G14" s="183"/>
      <c r="H14" s="183" t="s">
        <v>70</v>
      </c>
      <c r="I14" s="183"/>
      <c r="J14" s="183"/>
      <c r="K14" s="183"/>
      <c r="L14" s="183"/>
      <c r="M14" s="183"/>
      <c r="N14" s="184"/>
    </row>
    <row r="15" spans="1:14" ht="43.5" customHeight="1">
      <c r="A15" s="42"/>
      <c r="B15" s="166" t="s">
        <v>247</v>
      </c>
      <c r="C15" s="167"/>
      <c r="D15" s="167"/>
      <c r="E15" s="167"/>
      <c r="F15" s="167"/>
      <c r="G15" s="167"/>
      <c r="H15" s="167" t="s">
        <v>248</v>
      </c>
      <c r="I15" s="167"/>
      <c r="J15" s="167"/>
      <c r="K15" s="167"/>
      <c r="L15" s="167"/>
      <c r="M15" s="167"/>
      <c r="N15" s="168"/>
    </row>
    <row r="16" spans="1:14" ht="5.25" customHeight="1">
      <c r="A16" s="42"/>
      <c r="B16" s="45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3"/>
    </row>
    <row r="17" spans="1:14" ht="15">
      <c r="A17" s="42"/>
      <c r="B17" s="177" t="s">
        <v>67</v>
      </c>
      <c r="C17" s="178"/>
      <c r="D17" s="178"/>
      <c r="E17" s="178" t="s">
        <v>66</v>
      </c>
      <c r="F17" s="178"/>
      <c r="G17" s="178"/>
      <c r="H17" s="194" t="s">
        <v>65</v>
      </c>
      <c r="I17" s="183"/>
      <c r="J17" s="183"/>
      <c r="K17" s="183"/>
      <c r="L17" s="183"/>
      <c r="M17" s="183"/>
      <c r="N17" s="184"/>
    </row>
    <row r="18" spans="1:14" ht="48" customHeight="1">
      <c r="A18" s="42"/>
      <c r="B18" s="189">
        <v>0</v>
      </c>
      <c r="C18" s="190"/>
      <c r="D18" s="190"/>
      <c r="E18" s="223"/>
      <c r="F18" s="223"/>
      <c r="G18" s="223"/>
      <c r="H18" s="167" t="s">
        <v>249</v>
      </c>
      <c r="I18" s="167"/>
      <c r="J18" s="167"/>
      <c r="K18" s="167"/>
      <c r="L18" s="167"/>
      <c r="M18" s="167"/>
      <c r="N18" s="168"/>
    </row>
    <row r="19" spans="1:14" ht="15">
      <c r="A19" s="42"/>
      <c r="B19" s="182" t="s">
        <v>61</v>
      </c>
      <c r="C19" s="183"/>
      <c r="D19" s="183"/>
      <c r="E19" s="183"/>
      <c r="F19" s="183"/>
      <c r="G19" s="193"/>
      <c r="H19" s="194" t="s">
        <v>60</v>
      </c>
      <c r="I19" s="183"/>
      <c r="J19" s="183"/>
      <c r="K19" s="183"/>
      <c r="L19" s="183"/>
      <c r="M19" s="183"/>
      <c r="N19" s="184"/>
    </row>
    <row r="20" spans="1:14" ht="43.5" customHeight="1">
      <c r="A20" s="42"/>
      <c r="B20" s="195" t="s">
        <v>120</v>
      </c>
      <c r="C20" s="190"/>
      <c r="D20" s="190"/>
      <c r="E20" s="190"/>
      <c r="F20" s="190"/>
      <c r="G20" s="196"/>
      <c r="H20" s="191" t="s">
        <v>123</v>
      </c>
      <c r="I20" s="190"/>
      <c r="J20" s="190"/>
      <c r="K20" s="190"/>
      <c r="L20" s="190"/>
      <c r="M20" s="190"/>
      <c r="N20" s="192"/>
    </row>
    <row r="21" spans="1:14" ht="6" customHeight="1">
      <c r="A21" s="42"/>
      <c r="B21" s="45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3"/>
    </row>
    <row r="22" spans="2:14" s="69" customFormat="1" ht="31.5" customHeight="1">
      <c r="B22" s="185" t="s">
        <v>90</v>
      </c>
      <c r="C22" s="186"/>
      <c r="D22" s="186"/>
      <c r="E22" s="186"/>
      <c r="F22" s="186"/>
      <c r="G22" s="187"/>
      <c r="H22" s="203" t="s">
        <v>56</v>
      </c>
      <c r="I22" s="204"/>
      <c r="J22" s="38"/>
      <c r="K22" s="205" t="s">
        <v>55</v>
      </c>
      <c r="L22" s="206"/>
      <c r="M22" s="206"/>
      <c r="N22" s="207"/>
    </row>
    <row r="23" spans="2:14" s="69" customFormat="1" ht="29.25" customHeight="1">
      <c r="B23" s="213"/>
      <c r="C23" s="214"/>
      <c r="D23" s="214"/>
      <c r="E23" s="214"/>
      <c r="F23" s="214"/>
      <c r="G23" s="215"/>
      <c r="H23" s="203" t="s">
        <v>54</v>
      </c>
      <c r="I23" s="204"/>
      <c r="J23" s="38"/>
      <c r="K23" s="203"/>
      <c r="L23" s="208"/>
      <c r="M23" s="208"/>
      <c r="N23" s="204"/>
    </row>
    <row r="24" spans="2:14" ht="18.75" customHeight="1">
      <c r="B24" s="185" t="s">
        <v>91</v>
      </c>
      <c r="C24" s="186"/>
      <c r="D24" s="186"/>
      <c r="E24" s="186"/>
      <c r="F24" s="186"/>
      <c r="G24" s="187"/>
      <c r="H24" s="188"/>
      <c r="I24" s="188"/>
      <c r="J24" s="188"/>
      <c r="K24" s="188"/>
      <c r="L24" s="188"/>
      <c r="M24" s="188"/>
      <c r="N24" s="188"/>
    </row>
    <row r="25" spans="2:14" ht="15" customHeight="1" hidden="1">
      <c r="B25" s="216" t="s">
        <v>92</v>
      </c>
      <c r="C25" s="216"/>
      <c r="D25" s="216" t="s">
        <v>93</v>
      </c>
      <c r="E25" s="216"/>
      <c r="F25" s="216"/>
      <c r="G25" s="216" t="s">
        <v>94</v>
      </c>
      <c r="H25" s="216"/>
      <c r="I25" s="216"/>
      <c r="J25" s="216"/>
      <c r="K25" s="216"/>
      <c r="L25" s="216"/>
      <c r="M25" s="216"/>
      <c r="N25" s="216"/>
    </row>
    <row r="26" spans="2:14" ht="37.5" customHeight="1" hidden="1">
      <c r="B26" s="217">
        <v>4</v>
      </c>
      <c r="C26" s="217"/>
      <c r="D26" s="218" t="s">
        <v>95</v>
      </c>
      <c r="E26" s="217"/>
      <c r="F26" s="217"/>
      <c r="G26" s="219" t="s">
        <v>96</v>
      </c>
      <c r="H26" s="219"/>
      <c r="I26" s="219"/>
      <c r="J26" s="219"/>
      <c r="K26" s="219"/>
      <c r="L26" s="219"/>
      <c r="M26" s="219"/>
      <c r="N26" s="219"/>
    </row>
    <row r="27" spans="2:14" ht="15" customHeight="1" hidden="1">
      <c r="B27" s="70" t="s">
        <v>97</v>
      </c>
      <c r="C27" s="134" t="s">
        <v>98</v>
      </c>
      <c r="D27" s="134"/>
      <c r="E27" s="134"/>
      <c r="F27" s="134"/>
      <c r="G27" s="134" t="s">
        <v>99</v>
      </c>
      <c r="H27" s="134"/>
      <c r="I27" s="134"/>
      <c r="J27" s="134"/>
      <c r="K27" s="134" t="s">
        <v>100</v>
      </c>
      <c r="L27" s="134"/>
      <c r="M27" s="134"/>
      <c r="N27" s="134"/>
    </row>
    <row r="28" spans="2:14" ht="15" customHeight="1" hidden="1">
      <c r="B28" s="70" t="s">
        <v>101</v>
      </c>
      <c r="C28" s="134" t="s">
        <v>102</v>
      </c>
      <c r="D28" s="134"/>
      <c r="E28" s="134"/>
      <c r="F28" s="134"/>
      <c r="G28" s="134" t="s">
        <v>103</v>
      </c>
      <c r="H28" s="134"/>
      <c r="I28" s="134"/>
      <c r="J28" s="134"/>
      <c r="K28" s="134" t="s">
        <v>104</v>
      </c>
      <c r="L28" s="134"/>
      <c r="M28" s="134"/>
      <c r="N28" s="134"/>
    </row>
    <row r="29" spans="2:14" ht="45" customHeight="1" hidden="1">
      <c r="B29" s="70" t="s">
        <v>105</v>
      </c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</row>
    <row r="30" spans="2:14" ht="15" customHeight="1" hidden="1">
      <c r="B30" s="216" t="s">
        <v>106</v>
      </c>
      <c r="C30" s="216"/>
      <c r="D30" s="216"/>
      <c r="E30" s="216"/>
      <c r="F30" s="216"/>
      <c r="G30" s="216" t="s">
        <v>107</v>
      </c>
      <c r="H30" s="216"/>
      <c r="I30" s="216"/>
      <c r="J30" s="216"/>
      <c r="K30" s="216" t="s">
        <v>108</v>
      </c>
      <c r="L30" s="216"/>
      <c r="M30" s="216"/>
      <c r="N30" s="216"/>
    </row>
    <row r="34" ht="15">
      <c r="D34" t="s">
        <v>250</v>
      </c>
    </row>
    <row r="192" ht="15">
      <c r="R192" s="37" t="s">
        <v>52</v>
      </c>
    </row>
    <row r="193" ht="15">
      <c r="R193" s="37" t="s">
        <v>51</v>
      </c>
    </row>
    <row r="194" ht="15">
      <c r="R194" s="37" t="s">
        <v>50</v>
      </c>
    </row>
    <row r="195" ht="15">
      <c r="R195" s="37" t="s">
        <v>15</v>
      </c>
    </row>
    <row r="196" ht="15">
      <c r="R196" s="37" t="s">
        <v>49</v>
      </c>
    </row>
    <row r="197" ht="15">
      <c r="R197" s="37" t="s">
        <v>48</v>
      </c>
    </row>
    <row r="198" ht="15">
      <c r="R198" s="37" t="s">
        <v>47</v>
      </c>
    </row>
    <row r="199" ht="15">
      <c r="R199" s="37" t="s">
        <v>46</v>
      </c>
    </row>
    <row r="200" ht="15">
      <c r="R200" s="37" t="s">
        <v>45</v>
      </c>
    </row>
    <row r="201" ht="15">
      <c r="R201" s="37" t="s">
        <v>44</v>
      </c>
    </row>
    <row r="202" ht="15">
      <c r="R202" s="37" t="s">
        <v>43</v>
      </c>
    </row>
    <row r="203" ht="15">
      <c r="R203" s="37" t="s">
        <v>42</v>
      </c>
    </row>
    <row r="204" ht="15">
      <c r="R204" s="37" t="s">
        <v>41</v>
      </c>
    </row>
    <row r="205" ht="15">
      <c r="R205" s="37" t="s">
        <v>40</v>
      </c>
    </row>
    <row r="206" ht="15">
      <c r="R206" s="37" t="s">
        <v>39</v>
      </c>
    </row>
    <row r="207" ht="15">
      <c r="R207" s="37" t="s">
        <v>38</v>
      </c>
    </row>
    <row r="208" ht="15">
      <c r="R208" s="37" t="s">
        <v>37</v>
      </c>
    </row>
    <row r="209" ht="15">
      <c r="R209" s="37" t="s">
        <v>36</v>
      </c>
    </row>
    <row r="210" ht="15">
      <c r="R210" s="37" t="s">
        <v>35</v>
      </c>
    </row>
    <row r="211" ht="15">
      <c r="R211" s="37" t="s">
        <v>34</v>
      </c>
    </row>
    <row r="215" ht="15">
      <c r="R215" s="37" t="s">
        <v>33</v>
      </c>
    </row>
    <row r="216" ht="15">
      <c r="R216" s="37" t="s">
        <v>32</v>
      </c>
    </row>
    <row r="217" ht="15">
      <c r="R217" s="37" t="s">
        <v>31</v>
      </c>
    </row>
    <row r="218" ht="15">
      <c r="R218" s="37" t="s">
        <v>30</v>
      </c>
    </row>
    <row r="219" ht="15">
      <c r="R219" s="37" t="s">
        <v>29</v>
      </c>
    </row>
    <row r="220" ht="15">
      <c r="R220" s="37" t="s">
        <v>28</v>
      </c>
    </row>
    <row r="221" ht="15">
      <c r="R221" s="37" t="s">
        <v>27</v>
      </c>
    </row>
    <row r="223" ht="15">
      <c r="R223" s="37" t="s">
        <v>109</v>
      </c>
    </row>
    <row r="224" ht="15">
      <c r="R224" s="37" t="s">
        <v>110</v>
      </c>
    </row>
    <row r="225" ht="15">
      <c r="R225" s="37" t="s">
        <v>111</v>
      </c>
    </row>
    <row r="227" ht="15">
      <c r="R227" s="37" t="s">
        <v>112</v>
      </c>
    </row>
    <row r="228" ht="15">
      <c r="R228" s="37" t="s">
        <v>113</v>
      </c>
    </row>
    <row r="229" ht="15">
      <c r="R229" s="37" t="s">
        <v>114</v>
      </c>
    </row>
    <row r="230" ht="15">
      <c r="R230" s="37" t="s">
        <v>115</v>
      </c>
    </row>
    <row r="232" ht="15">
      <c r="R232" s="71" t="s">
        <v>116</v>
      </c>
    </row>
    <row r="233" ht="15">
      <c r="R233" s="71" t="s">
        <v>117</v>
      </c>
    </row>
    <row r="234" ht="15">
      <c r="R234" s="71" t="s">
        <v>118</v>
      </c>
    </row>
    <row r="235" ht="15">
      <c r="R235" s="71" t="s">
        <v>119</v>
      </c>
    </row>
    <row r="237" ht="15">
      <c r="R237" s="71" t="s">
        <v>120</v>
      </c>
    </row>
    <row r="238" ht="15">
      <c r="R238" s="71" t="s">
        <v>121</v>
      </c>
    </row>
    <row r="239" ht="15">
      <c r="R239" s="71" t="s">
        <v>122</v>
      </c>
    </row>
    <row r="241" ht="15">
      <c r="R241" s="71" t="s">
        <v>123</v>
      </c>
    </row>
    <row r="242" ht="15">
      <c r="R242" s="71" t="s">
        <v>124</v>
      </c>
    </row>
  </sheetData>
  <sheetProtection/>
  <mergeCells count="58">
    <mergeCell ref="B2:C2"/>
    <mergeCell ref="D2:I2"/>
    <mergeCell ref="J2:L2"/>
    <mergeCell ref="M2:N2"/>
    <mergeCell ref="B4:D4"/>
    <mergeCell ref="E4:N4"/>
    <mergeCell ref="B12:G12"/>
    <mergeCell ref="H12:N12"/>
    <mergeCell ref="B6:G6"/>
    <mergeCell ref="H6:K6"/>
    <mergeCell ref="L6:N6"/>
    <mergeCell ref="B7:G7"/>
    <mergeCell ref="H7:K7"/>
    <mergeCell ref="L7:N7"/>
    <mergeCell ref="B8:K8"/>
    <mergeCell ref="L8:N8"/>
    <mergeCell ref="B9:K9"/>
    <mergeCell ref="L9:N9"/>
    <mergeCell ref="B11:N11"/>
    <mergeCell ref="B14:G14"/>
    <mergeCell ref="H14:N14"/>
    <mergeCell ref="B15:G15"/>
    <mergeCell ref="H15:N15"/>
    <mergeCell ref="B17:D17"/>
    <mergeCell ref="E17:G17"/>
    <mergeCell ref="H17:N17"/>
    <mergeCell ref="B24:G24"/>
    <mergeCell ref="H24:N24"/>
    <mergeCell ref="B18:D18"/>
    <mergeCell ref="E18:G18"/>
    <mergeCell ref="H18:N18"/>
    <mergeCell ref="B19:G19"/>
    <mergeCell ref="H19:N19"/>
    <mergeCell ref="B20:G20"/>
    <mergeCell ref="H20:N20"/>
    <mergeCell ref="B22:G23"/>
    <mergeCell ref="H22:I22"/>
    <mergeCell ref="K22:N22"/>
    <mergeCell ref="H23:I23"/>
    <mergeCell ref="K23:N23"/>
    <mergeCell ref="B25:C25"/>
    <mergeCell ref="D25:F25"/>
    <mergeCell ref="G25:N25"/>
    <mergeCell ref="B26:C26"/>
    <mergeCell ref="D26:F26"/>
    <mergeCell ref="G26:N26"/>
    <mergeCell ref="C27:F27"/>
    <mergeCell ref="G27:J27"/>
    <mergeCell ref="K27:N27"/>
    <mergeCell ref="C28:F28"/>
    <mergeCell ref="G28:J28"/>
    <mergeCell ref="K28:N28"/>
    <mergeCell ref="C29:F29"/>
    <mergeCell ref="G29:J29"/>
    <mergeCell ref="K29:N29"/>
    <mergeCell ref="B30:F30"/>
    <mergeCell ref="G30:J30"/>
    <mergeCell ref="K30:N30"/>
  </mergeCells>
  <dataValidations count="4">
    <dataValidation type="list" allowBlank="1" showInputMessage="1" showErrorMessage="1" sqref="H20:N20">
      <formula1>$R$241</formula1>
    </dataValidation>
    <dataValidation type="list" allowBlank="1" showInputMessage="1" showErrorMessage="1" sqref="B20:G20">
      <formula1>$R$237:$R$239</formula1>
    </dataValidation>
    <dataValidation type="list" allowBlank="1" showInputMessage="1" showErrorMessage="1" sqref="L7:N7">
      <formula1>$R$223:$R$225</formula1>
    </dataValidation>
    <dataValidation type="list" allowBlank="1" showInputMessage="1" showErrorMessage="1" sqref="E4:N4">
      <formula1>$R$192:$R$211</formula1>
    </dataValidation>
  </dataValidations>
  <printOptions/>
  <pageMargins left="0.1968503937007874" right="0.1968503937007874" top="0.1968503937007874" bottom="0.1968503937007874" header="0.1968503937007874" footer="0.1968503937007874"/>
  <pageSetup orientation="portrait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61"/>
  <sheetViews>
    <sheetView zoomScale="80" zoomScaleNormal="80" zoomScaleSheetLayoutView="85" zoomScalePageLayoutView="0" workbookViewId="0" topLeftCell="A1">
      <selection activeCell="A1" sqref="A1"/>
    </sheetView>
  </sheetViews>
  <sheetFormatPr defaultColWidth="11.421875" defaultRowHeight="15"/>
  <cols>
    <col min="1" max="1" width="31.7109375" style="0" customWidth="1"/>
    <col min="2" max="3" width="29.28125" style="0" customWidth="1"/>
    <col min="4" max="4" width="35.8515625" style="0" customWidth="1"/>
    <col min="5" max="5" width="48.00390625" style="0" customWidth="1"/>
    <col min="6" max="7" width="29.28125" style="0" customWidth="1"/>
    <col min="8" max="8" width="32.8515625" style="0" customWidth="1"/>
    <col min="9" max="9" width="26.421875" style="0" customWidth="1"/>
    <col min="10" max="15" width="0" style="0" hidden="1" customWidth="1"/>
    <col min="256" max="16384" width="22.421875" style="0" customWidth="1"/>
  </cols>
  <sheetData>
    <row r="2" spans="1:9" ht="151.5" customHeight="1">
      <c r="A2" s="20"/>
      <c r="B2" s="134" t="s">
        <v>0</v>
      </c>
      <c r="C2" s="134"/>
      <c r="D2" s="134"/>
      <c r="E2" s="134"/>
      <c r="F2" s="134"/>
      <c r="G2" s="134"/>
      <c r="H2" s="21" t="s">
        <v>16</v>
      </c>
      <c r="I2" s="21"/>
    </row>
    <row r="3" spans="1:9" ht="8.25" customHeight="1">
      <c r="A3" s="135"/>
      <c r="B3" s="136"/>
      <c r="C3" s="136"/>
      <c r="D3" s="136"/>
      <c r="E3" s="136"/>
      <c r="F3" s="136"/>
      <c r="G3" s="136"/>
      <c r="H3" s="136"/>
      <c r="I3" s="136"/>
    </row>
    <row r="4" spans="1:9" ht="6.75" customHeight="1">
      <c r="A4" s="22"/>
      <c r="B4" s="23"/>
      <c r="C4" s="23"/>
      <c r="D4" s="23"/>
      <c r="E4" s="23"/>
      <c r="F4" s="23"/>
      <c r="G4" s="23"/>
      <c r="H4" s="23"/>
      <c r="I4" s="23"/>
    </row>
    <row r="5" spans="1:9" ht="75.75" customHeight="1">
      <c r="A5" s="36" t="s">
        <v>17</v>
      </c>
      <c r="B5" s="29" t="s">
        <v>18</v>
      </c>
      <c r="C5" s="24" t="s">
        <v>19</v>
      </c>
      <c r="D5" s="29" t="s">
        <v>20</v>
      </c>
      <c r="E5" s="25" t="s">
        <v>21</v>
      </c>
      <c r="F5" s="24" t="s">
        <v>9</v>
      </c>
      <c r="G5" s="24" t="s">
        <v>10</v>
      </c>
      <c r="H5" s="24" t="s">
        <v>22</v>
      </c>
      <c r="I5" s="24" t="s">
        <v>23</v>
      </c>
    </row>
    <row r="6" spans="1:9" ht="99.75" customHeight="1">
      <c r="A6" s="124" t="s">
        <v>181</v>
      </c>
      <c r="B6" s="137" t="s">
        <v>209</v>
      </c>
      <c r="C6" s="129">
        <f>SUM(F6:I7)</f>
        <v>100</v>
      </c>
      <c r="D6" s="73" t="s">
        <v>182</v>
      </c>
      <c r="E6" s="73" t="s">
        <v>183</v>
      </c>
      <c r="F6" s="26">
        <v>25</v>
      </c>
      <c r="G6" s="26"/>
      <c r="H6" s="26"/>
      <c r="I6" s="26"/>
    </row>
    <row r="7" spans="1:9" ht="127.5" customHeight="1">
      <c r="A7" s="124"/>
      <c r="B7" s="138"/>
      <c r="C7" s="133"/>
      <c r="D7" s="73" t="s">
        <v>177</v>
      </c>
      <c r="E7" s="73" t="s">
        <v>184</v>
      </c>
      <c r="F7" s="26"/>
      <c r="G7" s="26">
        <v>25</v>
      </c>
      <c r="H7" s="26">
        <v>25</v>
      </c>
      <c r="I7" s="26">
        <v>25</v>
      </c>
    </row>
    <row r="8" spans="1:9" ht="15.75">
      <c r="A8" s="124"/>
      <c r="B8" s="74" t="s">
        <v>24</v>
      </c>
      <c r="C8" s="28">
        <f>+SUM(C6:C7)</f>
        <v>100</v>
      </c>
      <c r="D8" s="28"/>
      <c r="E8" s="28"/>
      <c r="F8" s="28">
        <f>+SUM(F6:F7)</f>
        <v>25</v>
      </c>
      <c r="G8" s="28">
        <f>+SUM(G6:G7)</f>
        <v>25</v>
      </c>
      <c r="H8" s="28">
        <f>+SUM(H6:H7)</f>
        <v>25</v>
      </c>
      <c r="I8" s="28">
        <f>+SUM(I6:I7)</f>
        <v>25</v>
      </c>
    </row>
    <row r="9" spans="1:9" ht="19.5" customHeight="1">
      <c r="A9" s="124"/>
      <c r="B9" s="75" t="s">
        <v>25</v>
      </c>
      <c r="C9" s="76"/>
      <c r="D9" s="77"/>
      <c r="E9" s="77"/>
      <c r="F9" s="78">
        <f>+F8</f>
        <v>25</v>
      </c>
      <c r="G9" s="78">
        <f>+G8</f>
        <v>25</v>
      </c>
      <c r="H9" s="78">
        <f>+H8</f>
        <v>25</v>
      </c>
      <c r="I9" s="78">
        <f>+I8</f>
        <v>25</v>
      </c>
    </row>
    <row r="10" spans="1:9" ht="147" customHeight="1">
      <c r="A10" s="124" t="s">
        <v>211</v>
      </c>
      <c r="B10" s="127" t="s">
        <v>212</v>
      </c>
      <c r="C10" s="129">
        <f>SUM(F10:I11)</f>
        <v>100</v>
      </c>
      <c r="D10" s="73" t="s">
        <v>213</v>
      </c>
      <c r="E10" s="73" t="s">
        <v>180</v>
      </c>
      <c r="F10" s="26">
        <v>25</v>
      </c>
      <c r="G10" s="26"/>
      <c r="H10" s="29"/>
      <c r="I10" s="29"/>
    </row>
    <row r="11" spans="1:9" ht="153.75" customHeight="1">
      <c r="A11" s="124"/>
      <c r="B11" s="128"/>
      <c r="C11" s="130"/>
      <c r="D11" s="73" t="s">
        <v>214</v>
      </c>
      <c r="E11" s="73" t="s">
        <v>185</v>
      </c>
      <c r="F11" s="26"/>
      <c r="G11" s="26">
        <v>25</v>
      </c>
      <c r="H11" s="79">
        <v>25</v>
      </c>
      <c r="I11" s="79">
        <v>25</v>
      </c>
    </row>
    <row r="12" spans="1:9" ht="48" customHeight="1">
      <c r="A12" s="124"/>
      <c r="B12" s="74" t="s">
        <v>24</v>
      </c>
      <c r="C12" s="28">
        <f>SUM(C10:C11)</f>
        <v>100</v>
      </c>
      <c r="D12" s="28"/>
      <c r="E12" s="28"/>
      <c r="F12" s="28">
        <f>SUM(F10:F11)</f>
        <v>25</v>
      </c>
      <c r="G12" s="28">
        <f>SUM(G10:G11)</f>
        <v>25</v>
      </c>
      <c r="H12" s="28">
        <f>SUM(H10:H11)</f>
        <v>25</v>
      </c>
      <c r="I12" s="28">
        <f>SUM(I10:I11)</f>
        <v>25</v>
      </c>
    </row>
    <row r="13" spans="1:9" ht="30.75" customHeight="1">
      <c r="A13" s="124"/>
      <c r="B13" s="75" t="s">
        <v>25</v>
      </c>
      <c r="C13" s="76"/>
      <c r="D13" s="77"/>
      <c r="E13" s="77"/>
      <c r="F13" s="78">
        <f>+F12</f>
        <v>25</v>
      </c>
      <c r="G13" s="78">
        <f>+G12</f>
        <v>25</v>
      </c>
      <c r="H13" s="78">
        <f>+H12</f>
        <v>25</v>
      </c>
      <c r="I13" s="78">
        <f>+I12</f>
        <v>25</v>
      </c>
    </row>
    <row r="14" spans="1:9" ht="138.75" customHeight="1">
      <c r="A14" s="124" t="s">
        <v>186</v>
      </c>
      <c r="B14" s="131" t="s">
        <v>210</v>
      </c>
      <c r="C14" s="129">
        <f>SUM(F14:I15)</f>
        <v>100</v>
      </c>
      <c r="D14" s="73" t="s">
        <v>187</v>
      </c>
      <c r="E14" s="73" t="s">
        <v>178</v>
      </c>
      <c r="F14" s="26">
        <v>25</v>
      </c>
      <c r="G14" s="26"/>
      <c r="H14" s="32"/>
      <c r="I14" s="32"/>
    </row>
    <row r="15" spans="1:9" ht="187.5" customHeight="1">
      <c r="A15" s="124"/>
      <c r="B15" s="132"/>
      <c r="C15" s="133"/>
      <c r="D15" s="73" t="s">
        <v>188</v>
      </c>
      <c r="E15" s="73" t="s">
        <v>189</v>
      </c>
      <c r="F15" s="26"/>
      <c r="G15" s="26">
        <v>25</v>
      </c>
      <c r="H15" s="26">
        <v>25</v>
      </c>
      <c r="I15" s="26">
        <v>25</v>
      </c>
    </row>
    <row r="16" spans="1:9" ht="15.75">
      <c r="A16" s="124"/>
      <c r="B16" s="74" t="s">
        <v>24</v>
      </c>
      <c r="C16" s="28">
        <f>SUM(C14:C15)</f>
        <v>100</v>
      </c>
      <c r="D16" s="28"/>
      <c r="E16" s="28"/>
      <c r="F16" s="28">
        <f>SUM(F14:F15)</f>
        <v>25</v>
      </c>
      <c r="G16" s="28">
        <f>SUM(G14:G15)</f>
        <v>25</v>
      </c>
      <c r="H16" s="28">
        <f>SUM(H14:H15)</f>
        <v>25</v>
      </c>
      <c r="I16" s="28">
        <f>SUM(I14:I15)</f>
        <v>25</v>
      </c>
    </row>
    <row r="17" spans="1:9" ht="25.5" customHeight="1">
      <c r="A17" s="124"/>
      <c r="B17" s="75" t="s">
        <v>25</v>
      </c>
      <c r="C17" s="78"/>
      <c r="D17" s="78"/>
      <c r="E17" s="78"/>
      <c r="F17" s="78">
        <f>+F16</f>
        <v>25</v>
      </c>
      <c r="G17" s="78">
        <f>+G16</f>
        <v>25</v>
      </c>
      <c r="H17" s="78">
        <f>+H16</f>
        <v>25</v>
      </c>
      <c r="I17" s="78">
        <f>+I16</f>
        <v>25</v>
      </c>
    </row>
    <row r="18" spans="1:9" ht="165">
      <c r="A18" s="124" t="s">
        <v>174</v>
      </c>
      <c r="B18" s="125" t="s">
        <v>175</v>
      </c>
      <c r="C18" s="113">
        <f>SUM(F18:I18)</f>
        <v>50</v>
      </c>
      <c r="D18" s="73" t="s">
        <v>176</v>
      </c>
      <c r="E18" s="73" t="s">
        <v>205</v>
      </c>
      <c r="F18" s="31">
        <v>12.5</v>
      </c>
      <c r="G18" s="31">
        <v>12.5</v>
      </c>
      <c r="H18" s="31">
        <v>12.5</v>
      </c>
      <c r="I18" s="31">
        <v>12.5</v>
      </c>
    </row>
    <row r="19" spans="1:9" ht="140.25" customHeight="1">
      <c r="A19" s="124"/>
      <c r="B19" s="126"/>
      <c r="C19" s="113">
        <f>SUM(F19:I19)</f>
        <v>50</v>
      </c>
      <c r="D19" s="73" t="s">
        <v>206</v>
      </c>
      <c r="E19" s="73" t="s">
        <v>207</v>
      </c>
      <c r="F19" s="31">
        <v>12.5</v>
      </c>
      <c r="G19" s="31">
        <v>12.5</v>
      </c>
      <c r="H19" s="31">
        <v>12.5</v>
      </c>
      <c r="I19" s="31">
        <v>12.5</v>
      </c>
    </row>
    <row r="20" spans="1:9" ht="15.75">
      <c r="A20" s="124"/>
      <c r="B20" s="74" t="s">
        <v>24</v>
      </c>
      <c r="C20" s="28">
        <f>SUM(C18:C19)</f>
        <v>100</v>
      </c>
      <c r="D20" s="27"/>
      <c r="E20" s="27"/>
      <c r="F20" s="28">
        <f>SUM(F18:F19)</f>
        <v>25</v>
      </c>
      <c r="G20" s="28">
        <f>SUM(G18:G19)</f>
        <v>25</v>
      </c>
      <c r="H20" s="28">
        <f>SUM(H18:H19)</f>
        <v>25</v>
      </c>
      <c r="I20" s="28">
        <f>SUM(I18:I19)</f>
        <v>25</v>
      </c>
    </row>
    <row r="21" spans="1:9" ht="37.5" customHeight="1">
      <c r="A21" s="124"/>
      <c r="B21" s="75" t="s">
        <v>25</v>
      </c>
      <c r="C21" s="76"/>
      <c r="D21" s="77"/>
      <c r="E21" s="77"/>
      <c r="F21" s="78">
        <f>+F20</f>
        <v>25</v>
      </c>
      <c r="G21" s="78">
        <f>+G20</f>
        <v>25</v>
      </c>
      <c r="H21" s="78">
        <f>+H20</f>
        <v>25</v>
      </c>
      <c r="I21" s="78">
        <f>+I20</f>
        <v>25</v>
      </c>
    </row>
    <row r="22" spans="1:9" ht="324" customHeight="1">
      <c r="A22" s="124" t="s">
        <v>179</v>
      </c>
      <c r="B22" s="117" t="s">
        <v>265</v>
      </c>
      <c r="C22" s="113">
        <f>SUM(F22:I22)</f>
        <v>100</v>
      </c>
      <c r="D22" s="118" t="s">
        <v>267</v>
      </c>
      <c r="E22" s="118" t="s">
        <v>266</v>
      </c>
      <c r="F22" s="31">
        <v>25</v>
      </c>
      <c r="G22" s="31">
        <v>25</v>
      </c>
      <c r="H22" s="31">
        <v>25</v>
      </c>
      <c r="I22" s="31">
        <v>25</v>
      </c>
    </row>
    <row r="23" spans="1:9" ht="15.75">
      <c r="A23" s="124"/>
      <c r="B23" s="74" t="s">
        <v>24</v>
      </c>
      <c r="C23" s="28">
        <f>SUM(C22)</f>
        <v>100</v>
      </c>
      <c r="D23" s="28"/>
      <c r="E23" s="28"/>
      <c r="F23" s="28">
        <f>SUM(F22)</f>
        <v>25</v>
      </c>
      <c r="G23" s="28">
        <f>SUM(G22)</f>
        <v>25</v>
      </c>
      <c r="H23" s="28">
        <f>SUM(H22)</f>
        <v>25</v>
      </c>
      <c r="I23" s="28">
        <f>SUM(I22)</f>
        <v>25</v>
      </c>
    </row>
    <row r="24" spans="1:9" ht="15.75">
      <c r="A24" s="124"/>
      <c r="B24" s="80" t="s">
        <v>25</v>
      </c>
      <c r="C24" s="33"/>
      <c r="D24" s="34"/>
      <c r="E24" s="34"/>
      <c r="F24" s="35">
        <f>+F23</f>
        <v>25</v>
      </c>
      <c r="G24" s="35">
        <f>+G23</f>
        <v>25</v>
      </c>
      <c r="H24" s="35">
        <f>+H23</f>
        <v>25</v>
      </c>
      <c r="I24" s="35">
        <f>+I23</f>
        <v>25</v>
      </c>
    </row>
    <row r="25" spans="1:9" ht="317.25" customHeight="1">
      <c r="A25" s="124" t="s">
        <v>259</v>
      </c>
      <c r="B25" s="104" t="s">
        <v>234</v>
      </c>
      <c r="C25" s="30">
        <f>SUM(F25:I25)</f>
        <v>100</v>
      </c>
      <c r="D25" s="73" t="s">
        <v>235</v>
      </c>
      <c r="E25" s="73" t="s">
        <v>260</v>
      </c>
      <c r="F25" s="81">
        <v>25</v>
      </c>
      <c r="G25" s="81">
        <v>25</v>
      </c>
      <c r="H25" s="81">
        <v>25</v>
      </c>
      <c r="I25" s="81">
        <v>25</v>
      </c>
    </row>
    <row r="26" spans="1:9" ht="15.75">
      <c r="A26" s="124"/>
      <c r="B26" s="74" t="s">
        <v>24</v>
      </c>
      <c r="C26" s="28">
        <f>+C25</f>
        <v>100</v>
      </c>
      <c r="D26" s="28"/>
      <c r="E26" s="28"/>
      <c r="F26" s="28">
        <f>+F25</f>
        <v>25</v>
      </c>
      <c r="G26" s="28">
        <f>+G25</f>
        <v>25</v>
      </c>
      <c r="H26" s="28">
        <f>+H25</f>
        <v>25</v>
      </c>
      <c r="I26" s="28">
        <f>+I25</f>
        <v>25</v>
      </c>
    </row>
    <row r="27" spans="1:9" ht="24.75" customHeight="1">
      <c r="A27" s="124"/>
      <c r="B27" s="75" t="s">
        <v>25</v>
      </c>
      <c r="C27" s="76"/>
      <c r="D27" s="77"/>
      <c r="E27" s="77"/>
      <c r="F27" s="78">
        <f>SUM(F26)</f>
        <v>25</v>
      </c>
      <c r="G27" s="78">
        <f>SUM(G26)</f>
        <v>25</v>
      </c>
      <c r="H27" s="78">
        <f>SUM(H26)</f>
        <v>25</v>
      </c>
      <c r="I27" s="78">
        <f>SUM(I26)</f>
        <v>25</v>
      </c>
    </row>
    <row r="28" spans="1:9" ht="33" customHeight="1">
      <c r="A28" s="82"/>
      <c r="B28" s="83"/>
      <c r="C28" s="83"/>
      <c r="D28" s="83"/>
      <c r="E28" s="83"/>
      <c r="F28" s="83"/>
      <c r="G28" s="83"/>
      <c r="H28" s="83"/>
      <c r="I28" s="83"/>
    </row>
    <row r="29" spans="1:14" ht="182.25" customHeight="1">
      <c r="A29" s="151" t="s">
        <v>126</v>
      </c>
      <c r="B29" s="93" t="s">
        <v>145</v>
      </c>
      <c r="C29" s="84">
        <f>SUM(F29:I29)</f>
        <v>12.903225806451612</v>
      </c>
      <c r="D29" s="94" t="s">
        <v>146</v>
      </c>
      <c r="E29" s="101" t="s">
        <v>147</v>
      </c>
      <c r="F29" s="86">
        <v>3.225806451612903</v>
      </c>
      <c r="G29" s="86">
        <v>3.225806451612903</v>
      </c>
      <c r="H29" s="86">
        <v>3.225806451612903</v>
      </c>
      <c r="I29" s="86">
        <v>3.225806451612903</v>
      </c>
      <c r="J29">
        <f>SUM(C29)/4</f>
        <v>3.225806451612903</v>
      </c>
      <c r="K29" s="105"/>
      <c r="L29" s="105">
        <v>100</v>
      </c>
      <c r="M29" s="105">
        <v>31</v>
      </c>
      <c r="N29">
        <f>SUM(L29)/31</f>
        <v>3.225806451612903</v>
      </c>
    </row>
    <row r="30" spans="1:9" ht="15">
      <c r="A30" s="151"/>
      <c r="B30" s="87" t="s">
        <v>24</v>
      </c>
      <c r="C30" s="88">
        <f>SUM(C29)</f>
        <v>12.903225806451612</v>
      </c>
      <c r="D30" s="87"/>
      <c r="E30" s="87"/>
      <c r="F30" s="88">
        <f>SUM(F29:F29)</f>
        <v>3.225806451612903</v>
      </c>
      <c r="G30" s="88">
        <f>SUM(G29:G29)</f>
        <v>3.225806451612903</v>
      </c>
      <c r="H30" s="88">
        <f>SUM(H29:H29)</f>
        <v>3.225806451612903</v>
      </c>
      <c r="I30" s="88">
        <f>SUM(I29:I29)</f>
        <v>3.225806451612903</v>
      </c>
    </row>
    <row r="31" spans="1:11" ht="195" customHeight="1">
      <c r="A31" s="151"/>
      <c r="B31" s="93" t="s">
        <v>127</v>
      </c>
      <c r="C31" s="96">
        <f>SUM(F31:I31)</f>
        <v>12.903225806451612</v>
      </c>
      <c r="D31" s="94" t="s">
        <v>148</v>
      </c>
      <c r="E31" s="85" t="s">
        <v>149</v>
      </c>
      <c r="F31" s="86">
        <v>3.225806451612903</v>
      </c>
      <c r="G31" s="86">
        <v>3.225806451612903</v>
      </c>
      <c r="H31" s="86">
        <v>3.225806451612903</v>
      </c>
      <c r="I31" s="86">
        <v>3.225806451612903</v>
      </c>
      <c r="K31" s="105"/>
    </row>
    <row r="32" spans="1:9" ht="15">
      <c r="A32" s="151"/>
      <c r="B32" s="87" t="s">
        <v>24</v>
      </c>
      <c r="C32" s="88">
        <f>SUM(C31)</f>
        <v>12.903225806451612</v>
      </c>
      <c r="D32" s="87"/>
      <c r="E32" s="87"/>
      <c r="F32" s="88">
        <f>SUM(F31)</f>
        <v>3.225806451612903</v>
      </c>
      <c r="G32" s="88">
        <f>SUM(G31)</f>
        <v>3.225806451612903</v>
      </c>
      <c r="H32" s="88">
        <f>SUM(H31)</f>
        <v>3.225806451612903</v>
      </c>
      <c r="I32" s="88">
        <f>SUM(I31)</f>
        <v>3.225806451612903</v>
      </c>
    </row>
    <row r="33" spans="1:9" ht="63" customHeight="1">
      <c r="A33" s="151"/>
      <c r="B33" s="144" t="s">
        <v>128</v>
      </c>
      <c r="C33" s="139">
        <f>SUM(F33:I35)</f>
        <v>19.35483870967742</v>
      </c>
      <c r="D33" s="95" t="s">
        <v>150</v>
      </c>
      <c r="E33" s="85" t="s">
        <v>151</v>
      </c>
      <c r="F33" s="86">
        <v>3.225806451612903</v>
      </c>
      <c r="G33" s="89"/>
      <c r="H33" s="89"/>
      <c r="I33" s="89"/>
    </row>
    <row r="34" spans="1:9" ht="90.75" customHeight="1">
      <c r="A34" s="151"/>
      <c r="B34" s="147"/>
      <c r="C34" s="140"/>
      <c r="D34" s="95" t="s">
        <v>152</v>
      </c>
      <c r="E34" s="85" t="s">
        <v>153</v>
      </c>
      <c r="F34" s="89"/>
      <c r="G34" s="86">
        <v>3.225806451612903</v>
      </c>
      <c r="H34" s="86">
        <v>3.225806451612903</v>
      </c>
      <c r="I34" s="86">
        <v>3.225806451612903</v>
      </c>
    </row>
    <row r="35" spans="1:14" ht="60.75" customHeight="1">
      <c r="A35" s="151"/>
      <c r="B35" s="145"/>
      <c r="C35" s="141"/>
      <c r="D35" s="95" t="s">
        <v>154</v>
      </c>
      <c r="E35" s="85" t="s">
        <v>155</v>
      </c>
      <c r="F35" s="86">
        <v>3.225806451612903</v>
      </c>
      <c r="G35" s="89"/>
      <c r="H35" s="86">
        <v>3.225806451612903</v>
      </c>
      <c r="I35" s="89"/>
      <c r="K35">
        <v>15</v>
      </c>
      <c r="L35">
        <v>7</v>
      </c>
      <c r="M35">
        <f>SUM(K35/L35)</f>
        <v>2.142857142857143</v>
      </c>
      <c r="N35">
        <f>SUM(M35)/6</f>
        <v>0.35714285714285715</v>
      </c>
    </row>
    <row r="36" spans="1:9" ht="15">
      <c r="A36" s="151"/>
      <c r="B36" s="87" t="s">
        <v>24</v>
      </c>
      <c r="C36" s="88">
        <f>SUM(C33)</f>
        <v>19.35483870967742</v>
      </c>
      <c r="D36" s="87"/>
      <c r="E36" s="87"/>
      <c r="F36" s="88">
        <f>SUM(F33:F35)</f>
        <v>6.451612903225806</v>
      </c>
      <c r="G36" s="88">
        <f>SUM(G33:G35)</f>
        <v>3.225806451612903</v>
      </c>
      <c r="H36" s="88">
        <f>SUM(H33:H35)</f>
        <v>6.451612903225806</v>
      </c>
      <c r="I36" s="88">
        <f>SUM(I33:I35)</f>
        <v>3.225806451612903</v>
      </c>
    </row>
    <row r="37" spans="1:14" ht="40.5" customHeight="1">
      <c r="A37" s="151"/>
      <c r="B37" s="146" t="s">
        <v>129</v>
      </c>
      <c r="C37" s="139">
        <f>SUM(F37:I39)</f>
        <v>9.677419354838708</v>
      </c>
      <c r="D37" s="95" t="s">
        <v>130</v>
      </c>
      <c r="E37" s="115" t="s">
        <v>131</v>
      </c>
      <c r="F37" s="89"/>
      <c r="G37" s="89"/>
      <c r="H37" s="86">
        <v>3.225806451612903</v>
      </c>
      <c r="I37" s="89"/>
      <c r="N37">
        <f>SUM(M35)/3</f>
        <v>0.7142857142857143</v>
      </c>
    </row>
    <row r="38" spans="1:14" ht="52.5" customHeight="1">
      <c r="A38" s="151"/>
      <c r="B38" s="146"/>
      <c r="C38" s="140"/>
      <c r="D38" s="95" t="s">
        <v>132</v>
      </c>
      <c r="E38" s="115" t="s">
        <v>133</v>
      </c>
      <c r="F38" s="89"/>
      <c r="G38" s="89"/>
      <c r="H38" s="86">
        <v>3.225806451612903</v>
      </c>
      <c r="I38" s="89"/>
      <c r="N38">
        <f>SUM(M35)/4</f>
        <v>0.5357142857142857</v>
      </c>
    </row>
    <row r="39" spans="1:14" ht="42.75" customHeight="1">
      <c r="A39" s="151"/>
      <c r="B39" s="146"/>
      <c r="C39" s="140"/>
      <c r="D39" s="95" t="s">
        <v>134</v>
      </c>
      <c r="E39" s="115" t="s">
        <v>135</v>
      </c>
      <c r="F39" s="89"/>
      <c r="G39" s="89"/>
      <c r="H39" s="86">
        <v>3.225806451612903</v>
      </c>
      <c r="I39" s="89"/>
      <c r="N39">
        <f>SUM(M35)/9</f>
        <v>0.23809523809523808</v>
      </c>
    </row>
    <row r="40" spans="1:9" ht="15">
      <c r="A40" s="151"/>
      <c r="B40" s="87" t="s">
        <v>24</v>
      </c>
      <c r="C40" s="88">
        <f>SUM(C37)</f>
        <v>9.677419354838708</v>
      </c>
      <c r="D40" s="87"/>
      <c r="E40" s="87"/>
      <c r="F40" s="88">
        <f>SUM(F37:F39)</f>
        <v>0</v>
      </c>
      <c r="G40" s="88">
        <f>SUM(G37:G39)</f>
        <v>0</v>
      </c>
      <c r="H40" s="88">
        <f>SUM(H37:H39)</f>
        <v>9.677419354838708</v>
      </c>
      <c r="I40" s="88">
        <f>SUM(I37:I39)</f>
        <v>0</v>
      </c>
    </row>
    <row r="41" spans="1:9" ht="54" customHeight="1">
      <c r="A41" s="151"/>
      <c r="B41" s="95" t="s">
        <v>136</v>
      </c>
      <c r="C41" s="96">
        <f>SUM(F41:I41)</f>
        <v>3.225806451612903</v>
      </c>
      <c r="D41" s="95" t="s">
        <v>137</v>
      </c>
      <c r="E41" s="115" t="s">
        <v>156</v>
      </c>
      <c r="F41" s="89"/>
      <c r="G41" s="89"/>
      <c r="H41" s="86">
        <v>3.225806451612903</v>
      </c>
      <c r="I41" s="89"/>
    </row>
    <row r="42" spans="1:9" ht="15">
      <c r="A42" s="151"/>
      <c r="B42" s="87" t="s">
        <v>24</v>
      </c>
      <c r="C42" s="90">
        <f>SUM(C41)</f>
        <v>3.225806451612903</v>
      </c>
      <c r="D42" s="90"/>
      <c r="E42" s="90"/>
      <c r="F42" s="90">
        <f>SUM(F41)</f>
        <v>0</v>
      </c>
      <c r="G42" s="90">
        <f>SUM(G41)</f>
        <v>0</v>
      </c>
      <c r="H42" s="90">
        <f>SUM(H41)</f>
        <v>3.225806451612903</v>
      </c>
      <c r="I42" s="90">
        <f>SUM(I41)</f>
        <v>0</v>
      </c>
    </row>
    <row r="43" spans="1:9" ht="43.5" customHeight="1">
      <c r="A43" s="151"/>
      <c r="B43" s="144" t="s">
        <v>138</v>
      </c>
      <c r="C43" s="139">
        <f>SUM(F43:I44)</f>
        <v>12.903225806451612</v>
      </c>
      <c r="D43" s="95" t="s">
        <v>157</v>
      </c>
      <c r="E43" s="115" t="s">
        <v>158</v>
      </c>
      <c r="F43" s="89"/>
      <c r="G43" s="86">
        <v>3.225806451612903</v>
      </c>
      <c r="H43" s="89"/>
      <c r="I43" s="86">
        <v>3.225806451612903</v>
      </c>
    </row>
    <row r="44" spans="1:9" ht="45">
      <c r="A44" s="151"/>
      <c r="B44" s="145"/>
      <c r="C44" s="142"/>
      <c r="D44" s="95" t="s">
        <v>159</v>
      </c>
      <c r="E44" s="115" t="s">
        <v>160</v>
      </c>
      <c r="F44" s="89"/>
      <c r="G44" s="86">
        <v>3.225806451612903</v>
      </c>
      <c r="H44" s="89"/>
      <c r="I44" s="86">
        <v>3.225806451612903</v>
      </c>
    </row>
    <row r="45" spans="1:9" ht="15">
      <c r="A45" s="151"/>
      <c r="B45" s="87" t="s">
        <v>24</v>
      </c>
      <c r="C45" s="90">
        <f>SUM(C43:C44)</f>
        <v>12.903225806451612</v>
      </c>
      <c r="D45" s="90"/>
      <c r="E45" s="81"/>
      <c r="F45" s="90">
        <f>SUM(F43:F44)</f>
        <v>0</v>
      </c>
      <c r="G45" s="90">
        <f>SUM(G43:G44)</f>
        <v>6.451612903225806</v>
      </c>
      <c r="H45" s="90">
        <f>SUM(H43:H44)</f>
        <v>0</v>
      </c>
      <c r="I45" s="90">
        <f>SUM(I43:I44)</f>
        <v>6.451612903225806</v>
      </c>
    </row>
    <row r="46" spans="1:9" ht="63.75" customHeight="1">
      <c r="A46" s="151"/>
      <c r="B46" s="144" t="s">
        <v>139</v>
      </c>
      <c r="C46" s="139">
        <f>SUM(F46:I48)</f>
        <v>29.03225806451613</v>
      </c>
      <c r="D46" s="95" t="s">
        <v>161</v>
      </c>
      <c r="E46" s="115" t="s">
        <v>162</v>
      </c>
      <c r="F46" s="86">
        <v>3.225806451612903</v>
      </c>
      <c r="G46" s="86">
        <v>3.225806451612903</v>
      </c>
      <c r="H46" s="86">
        <v>3.225806451612903</v>
      </c>
      <c r="I46" s="86">
        <v>3.225806451612903</v>
      </c>
    </row>
    <row r="47" spans="1:9" ht="63.75" customHeight="1">
      <c r="A47" s="151"/>
      <c r="B47" s="147"/>
      <c r="C47" s="143"/>
      <c r="D47" s="95" t="s">
        <v>163</v>
      </c>
      <c r="E47" s="115" t="s">
        <v>164</v>
      </c>
      <c r="F47" s="86">
        <v>3.225806451612903</v>
      </c>
      <c r="G47" s="86">
        <v>3.225806451612903</v>
      </c>
      <c r="H47" s="86">
        <v>3.225806451612903</v>
      </c>
      <c r="I47" s="86">
        <v>3.225806451612903</v>
      </c>
    </row>
    <row r="48" spans="1:9" ht="63.75" customHeight="1">
      <c r="A48" s="151"/>
      <c r="B48" s="145"/>
      <c r="C48" s="142"/>
      <c r="D48" s="95" t="s">
        <v>165</v>
      </c>
      <c r="E48" s="115"/>
      <c r="F48" s="89"/>
      <c r="G48" s="89"/>
      <c r="H48" s="86">
        <v>3.225806451612903</v>
      </c>
      <c r="I48" s="89"/>
    </row>
    <row r="49" spans="1:9" ht="15">
      <c r="A49" s="151"/>
      <c r="B49" s="87" t="s">
        <v>24</v>
      </c>
      <c r="C49" s="88">
        <f>SUM(C46)</f>
        <v>29.03225806451613</v>
      </c>
      <c r="D49" s="87"/>
      <c r="E49" s="87"/>
      <c r="F49" s="88">
        <f>SUM(F46:F48)</f>
        <v>6.451612903225806</v>
      </c>
      <c r="G49" s="88">
        <f>SUM(G46:G48)</f>
        <v>6.451612903225806</v>
      </c>
      <c r="H49" s="88">
        <f>SUM(H46:H48)</f>
        <v>9.677419354838708</v>
      </c>
      <c r="I49" s="88">
        <f>SUM(I46:I48)</f>
        <v>6.451612903225806</v>
      </c>
    </row>
    <row r="50" spans="1:9" ht="30" customHeight="1">
      <c r="A50" s="151"/>
      <c r="B50" s="91" t="s">
        <v>140</v>
      </c>
      <c r="C50" s="92">
        <f>SUM(C49,C45,C42,C40,C36,C32,C30)</f>
        <v>100.00000000000001</v>
      </c>
      <c r="D50" s="92"/>
      <c r="E50" s="92"/>
      <c r="F50" s="92">
        <f>SUM(F30+F32+F36+F40+F42+F45+F49)</f>
        <v>19.354838709677416</v>
      </c>
      <c r="G50" s="92">
        <f>SUM(G30+G32+G36+G40+G42+G45+G49)</f>
        <v>22.58064516129032</v>
      </c>
      <c r="H50" s="92">
        <f>SUM(H30+H32+H36+H40+H42+H45+H49)</f>
        <v>35.483870967741936</v>
      </c>
      <c r="I50" s="92">
        <f>SUM(I30+I32+I36+I40+I42+I45+I49)</f>
        <v>22.58064516129032</v>
      </c>
    </row>
    <row r="51" spans="1:15" ht="73.5" customHeight="1">
      <c r="A51" s="148" t="s">
        <v>141</v>
      </c>
      <c r="B51" s="144" t="s">
        <v>142</v>
      </c>
      <c r="C51" s="139">
        <f>SUM(F51:I52)</f>
        <v>50</v>
      </c>
      <c r="D51" s="95" t="s">
        <v>166</v>
      </c>
      <c r="E51" s="115" t="s">
        <v>167</v>
      </c>
      <c r="F51" s="86">
        <v>12.5</v>
      </c>
      <c r="G51" s="89"/>
      <c r="H51" s="89"/>
      <c r="I51" s="89"/>
      <c r="K51">
        <f>SUM(C51)/4</f>
        <v>12.5</v>
      </c>
      <c r="M51">
        <v>100</v>
      </c>
      <c r="N51">
        <v>8</v>
      </c>
      <c r="O51">
        <f>SUM(M51)/8</f>
        <v>12.5</v>
      </c>
    </row>
    <row r="52" spans="1:11" ht="73.5" customHeight="1">
      <c r="A52" s="149"/>
      <c r="B52" s="145"/>
      <c r="C52" s="142"/>
      <c r="D52" s="95" t="s">
        <v>143</v>
      </c>
      <c r="E52" s="115" t="s">
        <v>168</v>
      </c>
      <c r="F52" s="89"/>
      <c r="G52" s="86">
        <v>12.5</v>
      </c>
      <c r="H52" s="86">
        <v>12.5</v>
      </c>
      <c r="I52" s="86">
        <v>12.5</v>
      </c>
      <c r="K52">
        <f>SUM(C51)/4</f>
        <v>12.5</v>
      </c>
    </row>
    <row r="53" spans="1:9" ht="30" customHeight="1">
      <c r="A53" s="149"/>
      <c r="B53" s="87" t="s">
        <v>24</v>
      </c>
      <c r="C53" s="88">
        <f>SUM(C51:C52)</f>
        <v>50</v>
      </c>
      <c r="D53" s="88"/>
      <c r="E53" s="88"/>
      <c r="F53" s="88">
        <f>SUM(F51:F52)</f>
        <v>12.5</v>
      </c>
      <c r="G53" s="88">
        <f>SUM(G51:G52)</f>
        <v>12.5</v>
      </c>
      <c r="H53" s="88">
        <f>SUM(H51:H52)</f>
        <v>12.5</v>
      </c>
      <c r="I53" s="88">
        <f>SUM(I51:I52)</f>
        <v>12.5</v>
      </c>
    </row>
    <row r="54" spans="1:9" ht="150">
      <c r="A54" s="149"/>
      <c r="B54" s="112" t="s">
        <v>169</v>
      </c>
      <c r="C54" s="110">
        <f>SUM(F54:I54)</f>
        <v>50</v>
      </c>
      <c r="D54" s="106" t="s">
        <v>231</v>
      </c>
      <c r="E54" s="115" t="s">
        <v>232</v>
      </c>
      <c r="F54" s="86">
        <v>12.5</v>
      </c>
      <c r="G54" s="86">
        <v>12.5</v>
      </c>
      <c r="H54" s="86">
        <v>12.5</v>
      </c>
      <c r="I54" s="86">
        <v>12.5</v>
      </c>
    </row>
    <row r="55" spans="1:9" ht="31.5" customHeight="1">
      <c r="A55" s="149"/>
      <c r="B55" s="87" t="s">
        <v>24</v>
      </c>
      <c r="C55" s="88">
        <f>SUM(C54)</f>
        <v>50</v>
      </c>
      <c r="D55" s="87"/>
      <c r="E55" s="87"/>
      <c r="F55" s="88">
        <f>SUM(F54)</f>
        <v>12.5</v>
      </c>
      <c r="G55" s="88">
        <f>SUM(G54)</f>
        <v>12.5</v>
      </c>
      <c r="H55" s="88">
        <f>SUM(H54)</f>
        <v>12.5</v>
      </c>
      <c r="I55" s="88">
        <f>SUM(I54)</f>
        <v>12.5</v>
      </c>
    </row>
    <row r="56" spans="1:9" ht="18.75">
      <c r="A56" s="150"/>
      <c r="B56" s="91" t="s">
        <v>144</v>
      </c>
      <c r="C56" s="116">
        <f>SUM(C55,C53)</f>
        <v>100</v>
      </c>
      <c r="D56" s="116">
        <f aca="true" t="shared" si="0" ref="D56:I56">SUM(D55,D53)</f>
        <v>0</v>
      </c>
      <c r="E56" s="116">
        <f t="shared" si="0"/>
        <v>0</v>
      </c>
      <c r="F56" s="116">
        <f>SUM(F53+F55)</f>
        <v>25</v>
      </c>
      <c r="G56" s="116">
        <f t="shared" si="0"/>
        <v>25</v>
      </c>
      <c r="H56" s="116">
        <f t="shared" si="0"/>
        <v>25</v>
      </c>
      <c r="I56" s="116">
        <f t="shared" si="0"/>
        <v>25</v>
      </c>
    </row>
    <row r="58" ht="15" hidden="1"/>
    <row r="59" spans="3:9" ht="15" hidden="1">
      <c r="C59">
        <v>15</v>
      </c>
      <c r="D59">
        <v>14</v>
      </c>
      <c r="E59">
        <f>SUM(C59/D59)</f>
        <v>1.0714285714285714</v>
      </c>
      <c r="F59">
        <f>SUM(E59)/4</f>
        <v>0.26785714285714285</v>
      </c>
      <c r="H59">
        <v>100</v>
      </c>
      <c r="I59">
        <v>43</v>
      </c>
    </row>
    <row r="60" spans="8:10" ht="15" hidden="1">
      <c r="H60">
        <v>100</v>
      </c>
      <c r="I60">
        <v>12</v>
      </c>
      <c r="J60">
        <f>SUM(H60)/12</f>
        <v>8.333333333333334</v>
      </c>
    </row>
    <row r="61" spans="8:10" ht="15" hidden="1">
      <c r="H61">
        <v>100</v>
      </c>
      <c r="I61">
        <f>SUM(I59-I60)</f>
        <v>31</v>
      </c>
      <c r="J61">
        <f>SUM(H61)/31</f>
        <v>3.225806451612903</v>
      </c>
    </row>
    <row r="62" ht="15" hidden="1"/>
    <row r="63" ht="15" hidden="1"/>
    <row r="64" ht="15" hidden="1"/>
  </sheetData>
  <sheetProtection/>
  <mergeCells count="27">
    <mergeCell ref="A25:A27"/>
    <mergeCell ref="B51:B52"/>
    <mergeCell ref="B37:B39"/>
    <mergeCell ref="B43:B44"/>
    <mergeCell ref="B46:B48"/>
    <mergeCell ref="A51:A56"/>
    <mergeCell ref="A29:A50"/>
    <mergeCell ref="B33:B35"/>
    <mergeCell ref="C33:C35"/>
    <mergeCell ref="C37:C39"/>
    <mergeCell ref="C43:C44"/>
    <mergeCell ref="C46:C48"/>
    <mergeCell ref="C51:C52"/>
    <mergeCell ref="C10:C11"/>
    <mergeCell ref="A14:A17"/>
    <mergeCell ref="B14:B15"/>
    <mergeCell ref="C14:C15"/>
    <mergeCell ref="B2:G2"/>
    <mergeCell ref="A3:I3"/>
    <mergeCell ref="A6:A9"/>
    <mergeCell ref="B6:B7"/>
    <mergeCell ref="C6:C7"/>
    <mergeCell ref="A18:A21"/>
    <mergeCell ref="A22:A24"/>
    <mergeCell ref="B18:B19"/>
    <mergeCell ref="A10:A13"/>
    <mergeCell ref="B10:B11"/>
  </mergeCells>
  <printOptions/>
  <pageMargins left="0.7086614173228347" right="0.7086614173228347" top="0.7480314960629921" bottom="0.7480314960629921" header="0.31496062992125984" footer="0.31496062992125984"/>
  <pageSetup orientation="portrait" scale="3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R290"/>
  <sheetViews>
    <sheetView view="pageBreakPreview" zoomScale="85" zoomScaleSheetLayoutView="85" zoomScalePageLayoutView="0" workbookViewId="0" topLeftCell="A10">
      <selection activeCell="R10" sqref="R10"/>
    </sheetView>
  </sheetViews>
  <sheetFormatPr defaultColWidth="11.421875" defaultRowHeight="15"/>
  <cols>
    <col min="1" max="1" width="2.8515625" style="0" customWidth="1"/>
    <col min="2" max="2" width="10.7109375" style="0" customWidth="1"/>
    <col min="3" max="3" width="9.28125" style="0" customWidth="1"/>
    <col min="4" max="4" width="19.421875" style="0" customWidth="1"/>
    <col min="5" max="14" width="9.28125" style="0" customWidth="1"/>
    <col min="18" max="18" width="51.00390625" style="0" customWidth="1"/>
  </cols>
  <sheetData>
    <row r="1" spans="1:14" ht="5.25" customHeight="1" thickBot="1">
      <c r="A1" s="68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69.75" customHeight="1">
      <c r="A2" s="66"/>
      <c r="B2" s="152"/>
      <c r="C2" s="153"/>
      <c r="D2" s="154" t="s">
        <v>88</v>
      </c>
      <c r="E2" s="155"/>
      <c r="F2" s="155"/>
      <c r="G2" s="155"/>
      <c r="H2" s="155"/>
      <c r="I2" s="155"/>
      <c r="J2" s="156" t="s">
        <v>87</v>
      </c>
      <c r="K2" s="157"/>
      <c r="L2" s="158"/>
      <c r="M2" s="153"/>
      <c r="N2" s="159"/>
    </row>
    <row r="3" spans="1:14" ht="4.5" customHeight="1">
      <c r="A3" s="66"/>
      <c r="B3" s="65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3"/>
    </row>
    <row r="4" spans="1:14" ht="18" customHeight="1">
      <c r="A4" s="42"/>
      <c r="B4" s="160" t="s">
        <v>86</v>
      </c>
      <c r="C4" s="161"/>
      <c r="D4" s="162"/>
      <c r="E4" s="163" t="s">
        <v>85</v>
      </c>
      <c r="F4" s="164"/>
      <c r="G4" s="164"/>
      <c r="H4" s="164"/>
      <c r="I4" s="164"/>
      <c r="J4" s="164"/>
      <c r="K4" s="164"/>
      <c r="L4" s="164"/>
      <c r="M4" s="164"/>
      <c r="N4" s="165"/>
    </row>
    <row r="5" spans="1:14" ht="5.25" customHeight="1">
      <c r="A5" s="42"/>
      <c r="B5" s="62"/>
      <c r="C5" s="61"/>
      <c r="D5" s="61"/>
      <c r="E5" s="60"/>
      <c r="F5" s="60"/>
      <c r="G5" s="60"/>
      <c r="H5" s="60"/>
      <c r="I5" s="60"/>
      <c r="J5" s="60"/>
      <c r="K5" s="60"/>
      <c r="L5" s="60"/>
      <c r="M5" s="60"/>
      <c r="N5" s="59"/>
    </row>
    <row r="6" spans="1:14" ht="5.25" customHeight="1">
      <c r="A6" s="42"/>
      <c r="B6" s="58"/>
      <c r="C6" s="57"/>
      <c r="D6" s="56"/>
      <c r="E6" s="56"/>
      <c r="F6" s="56"/>
      <c r="G6" s="56"/>
      <c r="H6" s="56"/>
      <c r="I6" s="56"/>
      <c r="J6" s="56"/>
      <c r="K6" s="56"/>
      <c r="L6" s="42"/>
      <c r="M6" s="55"/>
      <c r="N6" s="54"/>
    </row>
    <row r="7" spans="1:14" ht="20.25" customHeight="1">
      <c r="A7" s="42"/>
      <c r="B7" s="169" t="s">
        <v>84</v>
      </c>
      <c r="C7" s="170"/>
      <c r="D7" s="170"/>
      <c r="E7" s="170"/>
      <c r="F7" s="170"/>
      <c r="G7" s="170"/>
      <c r="H7" s="170" t="s">
        <v>83</v>
      </c>
      <c r="I7" s="170"/>
      <c r="J7" s="170"/>
      <c r="K7" s="170"/>
      <c r="L7" s="171" t="s">
        <v>82</v>
      </c>
      <c r="M7" s="172"/>
      <c r="N7" s="173"/>
    </row>
    <row r="8" spans="1:14" ht="61.5" customHeight="1">
      <c r="A8" s="42"/>
      <c r="B8" s="166" t="s">
        <v>81</v>
      </c>
      <c r="C8" s="167"/>
      <c r="D8" s="167"/>
      <c r="E8" s="167"/>
      <c r="F8" s="167"/>
      <c r="G8" s="167"/>
      <c r="H8" s="167" t="s">
        <v>80</v>
      </c>
      <c r="I8" s="167"/>
      <c r="J8" s="167"/>
      <c r="K8" s="167"/>
      <c r="L8" s="174" t="s">
        <v>79</v>
      </c>
      <c r="M8" s="175"/>
      <c r="N8" s="176"/>
    </row>
    <row r="9" spans="1:14" ht="31.5" customHeight="1">
      <c r="A9" s="42"/>
      <c r="B9" s="177" t="s">
        <v>78</v>
      </c>
      <c r="C9" s="178"/>
      <c r="D9" s="178"/>
      <c r="E9" s="178"/>
      <c r="F9" s="178"/>
      <c r="G9" s="178"/>
      <c r="H9" s="178"/>
      <c r="I9" s="178"/>
      <c r="J9" s="178"/>
      <c r="K9" s="178"/>
      <c r="L9" s="179" t="s">
        <v>77</v>
      </c>
      <c r="M9" s="180"/>
      <c r="N9" s="181"/>
    </row>
    <row r="10" spans="1:14" ht="43.5" customHeight="1">
      <c r="A10" s="42"/>
      <c r="B10" s="166" t="s">
        <v>76</v>
      </c>
      <c r="C10" s="167"/>
      <c r="D10" s="167"/>
      <c r="E10" s="167"/>
      <c r="F10" s="167"/>
      <c r="G10" s="167"/>
      <c r="H10" s="167"/>
      <c r="I10" s="167"/>
      <c r="J10" s="167"/>
      <c r="K10" s="167"/>
      <c r="L10" s="167" t="s">
        <v>75</v>
      </c>
      <c r="M10" s="167"/>
      <c r="N10" s="168"/>
    </row>
    <row r="11" spans="1:14" ht="5.25" customHeight="1">
      <c r="A11" s="42"/>
      <c r="B11" s="53"/>
      <c r="C11" s="52"/>
      <c r="D11" s="52"/>
      <c r="E11" s="52"/>
      <c r="F11" s="52"/>
      <c r="G11" s="52"/>
      <c r="H11" s="52"/>
      <c r="I11" s="52"/>
      <c r="J11" s="52"/>
      <c r="K11" s="52"/>
      <c r="L11" s="51"/>
      <c r="M11" s="50"/>
      <c r="N11" s="49"/>
    </row>
    <row r="12" spans="1:14" ht="15">
      <c r="A12" s="42"/>
      <c r="B12" s="182" t="s">
        <v>74</v>
      </c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4"/>
    </row>
    <row r="13" spans="1:14" ht="43.5" customHeight="1">
      <c r="A13" s="42"/>
      <c r="B13" s="166" t="s">
        <v>73</v>
      </c>
      <c r="C13" s="167"/>
      <c r="D13" s="167"/>
      <c r="E13" s="167"/>
      <c r="F13" s="167"/>
      <c r="G13" s="167"/>
      <c r="H13" s="167" t="s">
        <v>72</v>
      </c>
      <c r="I13" s="167"/>
      <c r="J13" s="167"/>
      <c r="K13" s="167"/>
      <c r="L13" s="167"/>
      <c r="M13" s="167"/>
      <c r="N13" s="168"/>
    </row>
    <row r="14" spans="1:14" ht="5.25" customHeight="1">
      <c r="A14" s="42"/>
      <c r="B14" s="48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6"/>
    </row>
    <row r="15" spans="1:14" ht="15">
      <c r="A15" s="42"/>
      <c r="B15" s="182" t="s">
        <v>71</v>
      </c>
      <c r="C15" s="183"/>
      <c r="D15" s="183"/>
      <c r="E15" s="183"/>
      <c r="F15" s="183"/>
      <c r="G15" s="183"/>
      <c r="H15" s="183" t="s">
        <v>70</v>
      </c>
      <c r="I15" s="183"/>
      <c r="J15" s="183"/>
      <c r="K15" s="183"/>
      <c r="L15" s="183"/>
      <c r="M15" s="183"/>
      <c r="N15" s="184"/>
    </row>
    <row r="16" spans="1:14" ht="48.75" customHeight="1">
      <c r="A16" s="42"/>
      <c r="B16" s="166" t="s">
        <v>69</v>
      </c>
      <c r="C16" s="167"/>
      <c r="D16" s="167"/>
      <c r="E16" s="167"/>
      <c r="F16" s="167"/>
      <c r="G16" s="167"/>
      <c r="H16" s="167" t="s">
        <v>68</v>
      </c>
      <c r="I16" s="167"/>
      <c r="J16" s="167"/>
      <c r="K16" s="167"/>
      <c r="L16" s="167"/>
      <c r="M16" s="167"/>
      <c r="N16" s="168"/>
    </row>
    <row r="17" spans="1:14" ht="5.25" customHeight="1">
      <c r="A17" s="42"/>
      <c r="B17" s="45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3"/>
    </row>
    <row r="18" spans="1:14" ht="15">
      <c r="A18" s="42"/>
      <c r="B18" s="177" t="s">
        <v>67</v>
      </c>
      <c r="C18" s="178"/>
      <c r="D18" s="178"/>
      <c r="E18" s="178" t="s">
        <v>66</v>
      </c>
      <c r="F18" s="178"/>
      <c r="G18" s="178"/>
      <c r="H18" s="194" t="s">
        <v>65</v>
      </c>
      <c r="I18" s="183"/>
      <c r="J18" s="183"/>
      <c r="K18" s="183"/>
      <c r="L18" s="183"/>
      <c r="M18" s="183"/>
      <c r="N18" s="184"/>
    </row>
    <row r="19" spans="1:14" ht="58.5" customHeight="1">
      <c r="A19" s="42"/>
      <c r="B19" s="189" t="s">
        <v>64</v>
      </c>
      <c r="C19" s="190"/>
      <c r="D19" s="190"/>
      <c r="E19" s="167" t="s">
        <v>63</v>
      </c>
      <c r="F19" s="167"/>
      <c r="G19" s="167"/>
      <c r="H19" s="191" t="s">
        <v>62</v>
      </c>
      <c r="I19" s="190"/>
      <c r="J19" s="190"/>
      <c r="K19" s="190"/>
      <c r="L19" s="190"/>
      <c r="M19" s="190"/>
      <c r="N19" s="192"/>
    </row>
    <row r="20" spans="1:14" ht="5.25" customHeight="1">
      <c r="A20" s="42"/>
      <c r="B20" s="45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3"/>
    </row>
    <row r="21" spans="1:14" ht="15">
      <c r="A21" s="42"/>
      <c r="B21" s="182" t="s">
        <v>61</v>
      </c>
      <c r="C21" s="183"/>
      <c r="D21" s="183"/>
      <c r="E21" s="183"/>
      <c r="F21" s="183"/>
      <c r="G21" s="193"/>
      <c r="H21" s="194" t="s">
        <v>60</v>
      </c>
      <c r="I21" s="183"/>
      <c r="J21" s="183"/>
      <c r="K21" s="183"/>
      <c r="L21" s="183"/>
      <c r="M21" s="183"/>
      <c r="N21" s="184"/>
    </row>
    <row r="22" spans="1:14" ht="75.75" customHeight="1">
      <c r="A22" s="42"/>
      <c r="B22" s="195" t="s">
        <v>59</v>
      </c>
      <c r="C22" s="190"/>
      <c r="D22" s="190"/>
      <c r="E22" s="190"/>
      <c r="F22" s="190"/>
      <c r="G22" s="196"/>
      <c r="H22" s="191" t="s">
        <v>58</v>
      </c>
      <c r="I22" s="190"/>
      <c r="J22" s="190"/>
      <c r="K22" s="190"/>
      <c r="L22" s="190"/>
      <c r="M22" s="190"/>
      <c r="N22" s="192"/>
    </row>
    <row r="23" spans="1:14" ht="6.75" customHeight="1">
      <c r="A23" s="42"/>
      <c r="B23" s="41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39"/>
    </row>
    <row r="24" spans="2:14" ht="35.25" customHeight="1">
      <c r="B24" s="197" t="s">
        <v>57</v>
      </c>
      <c r="C24" s="198"/>
      <c r="D24" s="198"/>
      <c r="E24" s="198"/>
      <c r="F24" s="198"/>
      <c r="G24" s="199"/>
      <c r="H24" s="203" t="s">
        <v>56</v>
      </c>
      <c r="I24" s="204"/>
      <c r="J24" s="38"/>
      <c r="K24" s="205" t="s">
        <v>55</v>
      </c>
      <c r="L24" s="206"/>
      <c r="M24" s="206"/>
      <c r="N24" s="207"/>
    </row>
    <row r="25" spans="2:14" ht="35.25" customHeight="1">
      <c r="B25" s="200"/>
      <c r="C25" s="201"/>
      <c r="D25" s="201"/>
      <c r="E25" s="201"/>
      <c r="F25" s="201"/>
      <c r="G25" s="202"/>
      <c r="H25" s="203" t="s">
        <v>54</v>
      </c>
      <c r="I25" s="204"/>
      <c r="J25" s="38"/>
      <c r="K25" s="203"/>
      <c r="L25" s="208"/>
      <c r="M25" s="208"/>
      <c r="N25" s="204"/>
    </row>
    <row r="26" spans="2:14" ht="15">
      <c r="B26" s="185" t="s">
        <v>53</v>
      </c>
      <c r="C26" s="186"/>
      <c r="D26" s="186"/>
      <c r="E26" s="186"/>
      <c r="F26" s="186"/>
      <c r="G26" s="187"/>
      <c r="H26" s="188"/>
      <c r="I26" s="188"/>
      <c r="J26" s="188"/>
      <c r="K26" s="188"/>
      <c r="L26" s="188"/>
      <c r="M26" s="188"/>
      <c r="N26" s="188"/>
    </row>
    <row r="261" ht="15">
      <c r="R261" s="37" t="s">
        <v>52</v>
      </c>
    </row>
    <row r="262" ht="15">
      <c r="R262" s="37" t="s">
        <v>51</v>
      </c>
    </row>
    <row r="263" ht="15">
      <c r="R263" s="37" t="s">
        <v>50</v>
      </c>
    </row>
    <row r="264" ht="15">
      <c r="R264" s="37" t="s">
        <v>15</v>
      </c>
    </row>
    <row r="265" ht="15">
      <c r="R265" s="37" t="s">
        <v>49</v>
      </c>
    </row>
    <row r="266" ht="15">
      <c r="R266" s="37" t="s">
        <v>48</v>
      </c>
    </row>
    <row r="267" ht="15">
      <c r="R267" s="37" t="s">
        <v>47</v>
      </c>
    </row>
    <row r="268" ht="15">
      <c r="R268" s="37" t="s">
        <v>46</v>
      </c>
    </row>
    <row r="269" ht="15">
      <c r="R269" s="37" t="s">
        <v>45</v>
      </c>
    </row>
    <row r="270" ht="15">
      <c r="R270" s="37" t="s">
        <v>44</v>
      </c>
    </row>
    <row r="271" ht="15">
      <c r="R271" s="37" t="s">
        <v>43</v>
      </c>
    </row>
    <row r="272" ht="15">
      <c r="R272" s="37" t="s">
        <v>42</v>
      </c>
    </row>
    <row r="273" ht="15">
      <c r="R273" s="37" t="s">
        <v>41</v>
      </c>
    </row>
    <row r="274" ht="15">
      <c r="R274" s="37" t="s">
        <v>40</v>
      </c>
    </row>
    <row r="275" ht="15">
      <c r="R275" s="37" t="s">
        <v>39</v>
      </c>
    </row>
    <row r="276" ht="15">
      <c r="R276" s="37" t="s">
        <v>38</v>
      </c>
    </row>
    <row r="277" ht="15">
      <c r="R277" s="37" t="s">
        <v>37</v>
      </c>
    </row>
    <row r="278" ht="15">
      <c r="R278" s="37" t="s">
        <v>36</v>
      </c>
    </row>
    <row r="279" ht="15">
      <c r="R279" s="37" t="s">
        <v>35</v>
      </c>
    </row>
    <row r="280" ht="15">
      <c r="R280" s="37" t="s">
        <v>34</v>
      </c>
    </row>
    <row r="284" ht="15">
      <c r="R284" s="37" t="s">
        <v>33</v>
      </c>
    </row>
    <row r="285" ht="15">
      <c r="R285" s="37" t="s">
        <v>32</v>
      </c>
    </row>
    <row r="286" ht="15">
      <c r="R286" s="37" t="s">
        <v>31</v>
      </c>
    </row>
    <row r="287" ht="15">
      <c r="R287" s="37" t="s">
        <v>30</v>
      </c>
    </row>
    <row r="288" ht="15">
      <c r="R288" s="37" t="s">
        <v>29</v>
      </c>
    </row>
    <row r="289" ht="15">
      <c r="R289" s="37" t="s">
        <v>28</v>
      </c>
    </row>
    <row r="290" ht="15">
      <c r="R290" s="37" t="s">
        <v>27</v>
      </c>
    </row>
  </sheetData>
  <sheetProtection/>
  <mergeCells count="40">
    <mergeCell ref="H15:N15"/>
    <mergeCell ref="B18:D18"/>
    <mergeCell ref="E18:G18"/>
    <mergeCell ref="H18:N18"/>
    <mergeCell ref="B16:G16"/>
    <mergeCell ref="H16:N16"/>
    <mergeCell ref="B15:G15"/>
    <mergeCell ref="B26:G26"/>
    <mergeCell ref="H26:N26"/>
    <mergeCell ref="B19:D19"/>
    <mergeCell ref="E19:G19"/>
    <mergeCell ref="H19:N19"/>
    <mergeCell ref="B21:G21"/>
    <mergeCell ref="H21:N21"/>
    <mergeCell ref="B22:G22"/>
    <mergeCell ref="H22:N22"/>
    <mergeCell ref="B24:G25"/>
    <mergeCell ref="H24:I24"/>
    <mergeCell ref="K24:N24"/>
    <mergeCell ref="H25:I25"/>
    <mergeCell ref="K25:N25"/>
    <mergeCell ref="B13:G13"/>
    <mergeCell ref="H13:N13"/>
    <mergeCell ref="B7:G7"/>
    <mergeCell ref="H7:K7"/>
    <mergeCell ref="L7:N7"/>
    <mergeCell ref="B8:G8"/>
    <mergeCell ref="H8:K8"/>
    <mergeCell ref="L8:N8"/>
    <mergeCell ref="B9:K9"/>
    <mergeCell ref="L9:N9"/>
    <mergeCell ref="B10:K10"/>
    <mergeCell ref="L10:N10"/>
    <mergeCell ref="B12:N12"/>
    <mergeCell ref="B2:C2"/>
    <mergeCell ref="D2:I2"/>
    <mergeCell ref="J2:L2"/>
    <mergeCell ref="M2:N2"/>
    <mergeCell ref="B4:D4"/>
    <mergeCell ref="E4:N4"/>
  </mergeCells>
  <printOptions/>
  <pageMargins left="0.1968503937007874" right="0.1968503937007874" top="0.1968503937007874" bottom="0.1968503937007874" header="0.1968503937007874" footer="0.1968503937007874"/>
  <pageSetup orientation="portrait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R242"/>
  <sheetViews>
    <sheetView view="pageBreakPreview" zoomScale="85" zoomScaleSheetLayoutView="85" zoomScalePageLayoutView="0" workbookViewId="0" topLeftCell="A2">
      <selection activeCell="B12" sqref="B12:G12"/>
    </sheetView>
  </sheetViews>
  <sheetFormatPr defaultColWidth="11.421875" defaultRowHeight="15"/>
  <cols>
    <col min="1" max="1" width="2.8515625" style="0" customWidth="1"/>
    <col min="2" max="2" width="10.7109375" style="0" customWidth="1"/>
    <col min="3" max="14" width="9.28125" style="0" customWidth="1"/>
    <col min="18" max="18" width="51.00390625" style="0" customWidth="1"/>
  </cols>
  <sheetData>
    <row r="1" spans="1:14" ht="5.25" customHeight="1" thickBot="1">
      <c r="A1" s="68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69.75" customHeight="1">
      <c r="A2" s="66"/>
      <c r="B2" s="152"/>
      <c r="C2" s="153"/>
      <c r="D2" s="154" t="s">
        <v>88</v>
      </c>
      <c r="E2" s="155"/>
      <c r="F2" s="155"/>
      <c r="G2" s="155"/>
      <c r="H2" s="155"/>
      <c r="I2" s="155"/>
      <c r="J2" s="156" t="s">
        <v>87</v>
      </c>
      <c r="K2" s="157"/>
      <c r="L2" s="158"/>
      <c r="M2" s="153"/>
      <c r="N2" s="159"/>
    </row>
    <row r="3" spans="1:14" ht="5.25" customHeight="1">
      <c r="A3" s="66"/>
      <c r="B3" s="65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3"/>
    </row>
    <row r="4" spans="1:14" ht="18" customHeight="1">
      <c r="A4" s="42"/>
      <c r="B4" s="160" t="s">
        <v>86</v>
      </c>
      <c r="C4" s="161"/>
      <c r="D4" s="162"/>
      <c r="E4" s="163" t="s">
        <v>34</v>
      </c>
      <c r="F4" s="164"/>
      <c r="G4" s="164"/>
      <c r="H4" s="164"/>
      <c r="I4" s="164"/>
      <c r="J4" s="164"/>
      <c r="K4" s="164"/>
      <c r="L4" s="164"/>
      <c r="M4" s="164"/>
      <c r="N4" s="165"/>
    </row>
    <row r="5" spans="1:14" ht="5.25" customHeight="1">
      <c r="A5" s="42"/>
      <c r="B5" s="62"/>
      <c r="C5" s="61"/>
      <c r="D5" s="61"/>
      <c r="E5" s="60"/>
      <c r="F5" s="60"/>
      <c r="G5" s="60"/>
      <c r="H5" s="60"/>
      <c r="I5" s="60"/>
      <c r="J5" s="60"/>
      <c r="K5" s="60"/>
      <c r="L5" s="60"/>
      <c r="M5" s="60"/>
      <c r="N5" s="59"/>
    </row>
    <row r="6" spans="1:14" ht="17.25" customHeight="1">
      <c r="A6" s="42"/>
      <c r="B6" s="169" t="s">
        <v>84</v>
      </c>
      <c r="C6" s="170"/>
      <c r="D6" s="170"/>
      <c r="E6" s="170"/>
      <c r="F6" s="170"/>
      <c r="G6" s="170"/>
      <c r="H6" s="170" t="s">
        <v>83</v>
      </c>
      <c r="I6" s="170"/>
      <c r="J6" s="170"/>
      <c r="K6" s="170"/>
      <c r="L6" s="171" t="s">
        <v>82</v>
      </c>
      <c r="M6" s="172"/>
      <c r="N6" s="173"/>
    </row>
    <row r="7" spans="1:14" ht="43.5" customHeight="1">
      <c r="A7" s="42"/>
      <c r="B7" s="166" t="s">
        <v>193</v>
      </c>
      <c r="C7" s="167"/>
      <c r="D7" s="167"/>
      <c r="E7" s="167"/>
      <c r="F7" s="167"/>
      <c r="G7" s="167"/>
      <c r="H7" s="167" t="s">
        <v>222</v>
      </c>
      <c r="I7" s="167"/>
      <c r="J7" s="167"/>
      <c r="K7" s="167"/>
      <c r="L7" s="174" t="s">
        <v>111</v>
      </c>
      <c r="M7" s="175"/>
      <c r="N7" s="176"/>
    </row>
    <row r="8" spans="1:14" ht="30" customHeight="1">
      <c r="A8" s="42"/>
      <c r="B8" s="177" t="s">
        <v>89</v>
      </c>
      <c r="C8" s="178"/>
      <c r="D8" s="178"/>
      <c r="E8" s="178"/>
      <c r="F8" s="178"/>
      <c r="G8" s="178"/>
      <c r="H8" s="178"/>
      <c r="I8" s="178"/>
      <c r="J8" s="178"/>
      <c r="K8" s="178"/>
      <c r="L8" s="179" t="s">
        <v>77</v>
      </c>
      <c r="M8" s="180"/>
      <c r="N8" s="181"/>
    </row>
    <row r="9" spans="1:14" ht="43.5" customHeight="1">
      <c r="A9" s="42"/>
      <c r="B9" s="209" t="s">
        <v>195</v>
      </c>
      <c r="C9" s="210"/>
      <c r="D9" s="210"/>
      <c r="E9" s="210"/>
      <c r="F9" s="210"/>
      <c r="G9" s="210"/>
      <c r="H9" s="210"/>
      <c r="I9" s="210"/>
      <c r="J9" s="210"/>
      <c r="K9" s="210"/>
      <c r="L9" s="211">
        <v>1</v>
      </c>
      <c r="M9" s="167"/>
      <c r="N9" s="168"/>
    </row>
    <row r="10" spans="1:14" ht="5.25" customHeight="1">
      <c r="A10" s="42"/>
      <c r="B10" s="53"/>
      <c r="C10" s="52"/>
      <c r="D10" s="52"/>
      <c r="E10" s="52"/>
      <c r="F10" s="52"/>
      <c r="G10" s="52"/>
      <c r="H10" s="52"/>
      <c r="I10" s="52"/>
      <c r="J10" s="52"/>
      <c r="K10" s="52"/>
      <c r="L10" s="51"/>
      <c r="M10" s="50"/>
      <c r="N10" s="49"/>
    </row>
    <row r="11" spans="1:14" ht="15">
      <c r="A11" s="42"/>
      <c r="B11" s="182" t="s">
        <v>74</v>
      </c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4"/>
    </row>
    <row r="12" spans="1:14" ht="52.5" customHeight="1">
      <c r="A12" s="42"/>
      <c r="B12" s="166" t="s">
        <v>192</v>
      </c>
      <c r="C12" s="167"/>
      <c r="D12" s="167"/>
      <c r="E12" s="167"/>
      <c r="F12" s="167"/>
      <c r="G12" s="167"/>
      <c r="H12" s="167" t="s">
        <v>190</v>
      </c>
      <c r="I12" s="167"/>
      <c r="J12" s="167"/>
      <c r="K12" s="167"/>
      <c r="L12" s="167"/>
      <c r="M12" s="167"/>
      <c r="N12" s="168"/>
    </row>
    <row r="13" spans="1:14" ht="12" customHeight="1">
      <c r="A13" s="42"/>
      <c r="B13" s="48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6"/>
    </row>
    <row r="14" spans="1:14" ht="15">
      <c r="A14" s="42"/>
      <c r="B14" s="182" t="s">
        <v>71</v>
      </c>
      <c r="C14" s="183"/>
      <c r="D14" s="183"/>
      <c r="E14" s="183"/>
      <c r="F14" s="183"/>
      <c r="G14" s="183"/>
      <c r="H14" s="183" t="s">
        <v>70</v>
      </c>
      <c r="I14" s="183"/>
      <c r="J14" s="183"/>
      <c r="K14" s="183"/>
      <c r="L14" s="183"/>
      <c r="M14" s="183"/>
      <c r="N14" s="184"/>
    </row>
    <row r="15" spans="1:14" ht="43.5" customHeight="1">
      <c r="A15" s="42"/>
      <c r="B15" s="166" t="s">
        <v>171</v>
      </c>
      <c r="C15" s="167"/>
      <c r="D15" s="167"/>
      <c r="E15" s="167"/>
      <c r="F15" s="167"/>
      <c r="G15" s="167"/>
      <c r="H15" s="167" t="s">
        <v>194</v>
      </c>
      <c r="I15" s="167"/>
      <c r="J15" s="167"/>
      <c r="K15" s="167"/>
      <c r="L15" s="167"/>
      <c r="M15" s="167"/>
      <c r="N15" s="168"/>
    </row>
    <row r="16" spans="1:14" ht="5.25" customHeight="1">
      <c r="A16" s="42"/>
      <c r="B16" s="45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3"/>
    </row>
    <row r="17" spans="1:14" ht="15">
      <c r="A17" s="42"/>
      <c r="B17" s="177" t="s">
        <v>67</v>
      </c>
      <c r="C17" s="178"/>
      <c r="D17" s="178"/>
      <c r="E17" s="178" t="s">
        <v>66</v>
      </c>
      <c r="F17" s="178"/>
      <c r="G17" s="178"/>
      <c r="H17" s="194" t="s">
        <v>65</v>
      </c>
      <c r="I17" s="183"/>
      <c r="J17" s="183"/>
      <c r="K17" s="183"/>
      <c r="L17" s="183"/>
      <c r="M17" s="183"/>
      <c r="N17" s="184"/>
    </row>
    <row r="18" spans="1:14" ht="48" customHeight="1">
      <c r="A18" s="42"/>
      <c r="B18" s="195">
        <v>1</v>
      </c>
      <c r="C18" s="190"/>
      <c r="D18" s="196"/>
      <c r="E18" s="212">
        <v>1187</v>
      </c>
      <c r="F18" s="190"/>
      <c r="G18" s="196"/>
      <c r="H18" s="212" t="s">
        <v>117</v>
      </c>
      <c r="I18" s="190"/>
      <c r="J18" s="190"/>
      <c r="K18" s="190"/>
      <c r="L18" s="190"/>
      <c r="M18" s="190"/>
      <c r="N18" s="192"/>
    </row>
    <row r="19" spans="1:14" ht="15" customHeight="1">
      <c r="A19" s="42"/>
      <c r="B19" s="182" t="s">
        <v>61</v>
      </c>
      <c r="C19" s="183"/>
      <c r="D19" s="183"/>
      <c r="E19" s="183"/>
      <c r="F19" s="183"/>
      <c r="G19" s="193"/>
      <c r="H19" s="194" t="s">
        <v>60</v>
      </c>
      <c r="I19" s="183"/>
      <c r="J19" s="183"/>
      <c r="K19" s="183"/>
      <c r="L19" s="183"/>
      <c r="M19" s="183"/>
      <c r="N19" s="184"/>
    </row>
    <row r="20" spans="1:14" ht="43.5" customHeight="1">
      <c r="A20" s="42"/>
      <c r="B20" s="195" t="s">
        <v>121</v>
      </c>
      <c r="C20" s="190"/>
      <c r="D20" s="190"/>
      <c r="E20" s="190"/>
      <c r="F20" s="190"/>
      <c r="G20" s="196"/>
      <c r="H20" s="191" t="s">
        <v>123</v>
      </c>
      <c r="I20" s="190"/>
      <c r="J20" s="190"/>
      <c r="K20" s="190"/>
      <c r="L20" s="190"/>
      <c r="M20" s="190"/>
      <c r="N20" s="192"/>
    </row>
    <row r="21" spans="1:14" ht="6" customHeight="1">
      <c r="A21" s="42"/>
      <c r="B21" s="45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3"/>
    </row>
    <row r="22" spans="2:14" s="69" customFormat="1" ht="31.5" customHeight="1">
      <c r="B22" s="185" t="s">
        <v>90</v>
      </c>
      <c r="C22" s="186"/>
      <c r="D22" s="186"/>
      <c r="E22" s="186"/>
      <c r="F22" s="186"/>
      <c r="G22" s="187"/>
      <c r="H22" s="203" t="s">
        <v>56</v>
      </c>
      <c r="I22" s="204"/>
      <c r="J22" s="38"/>
      <c r="K22" s="205" t="s">
        <v>55</v>
      </c>
      <c r="L22" s="206"/>
      <c r="M22" s="206"/>
      <c r="N22" s="207"/>
    </row>
    <row r="23" spans="2:14" s="69" customFormat="1" ht="31.5" customHeight="1">
      <c r="B23" s="213"/>
      <c r="C23" s="214"/>
      <c r="D23" s="214"/>
      <c r="E23" s="214"/>
      <c r="F23" s="214"/>
      <c r="G23" s="215"/>
      <c r="H23" s="203" t="s">
        <v>54</v>
      </c>
      <c r="I23" s="204"/>
      <c r="J23" s="38"/>
      <c r="K23" s="203"/>
      <c r="L23" s="208"/>
      <c r="M23" s="208"/>
      <c r="N23" s="204"/>
    </row>
    <row r="24" spans="2:14" ht="18.75" customHeight="1">
      <c r="B24" s="185" t="s">
        <v>91</v>
      </c>
      <c r="C24" s="186"/>
      <c r="D24" s="186"/>
      <c r="E24" s="186"/>
      <c r="F24" s="186"/>
      <c r="G24" s="187"/>
      <c r="H24" s="188"/>
      <c r="I24" s="188"/>
      <c r="J24" s="188"/>
      <c r="K24" s="188"/>
      <c r="L24" s="188"/>
      <c r="M24" s="188"/>
      <c r="N24" s="188"/>
    </row>
    <row r="25" spans="2:14" ht="15" customHeight="1">
      <c r="B25" s="216" t="s">
        <v>92</v>
      </c>
      <c r="C25" s="216"/>
      <c r="D25" s="216" t="s">
        <v>93</v>
      </c>
      <c r="E25" s="216"/>
      <c r="F25" s="216"/>
      <c r="G25" s="216" t="s">
        <v>94</v>
      </c>
      <c r="H25" s="216"/>
      <c r="I25" s="216"/>
      <c r="J25" s="216"/>
      <c r="K25" s="216"/>
      <c r="L25" s="216"/>
      <c r="M25" s="216"/>
      <c r="N25" s="216"/>
    </row>
    <row r="26" spans="2:14" ht="37.5" customHeight="1">
      <c r="B26" s="217">
        <v>4</v>
      </c>
      <c r="C26" s="217"/>
      <c r="D26" s="218" t="s">
        <v>95</v>
      </c>
      <c r="E26" s="217"/>
      <c r="F26" s="217"/>
      <c r="G26" s="219" t="s">
        <v>96</v>
      </c>
      <c r="H26" s="219"/>
      <c r="I26" s="219"/>
      <c r="J26" s="219"/>
      <c r="K26" s="219"/>
      <c r="L26" s="219"/>
      <c r="M26" s="219"/>
      <c r="N26" s="219"/>
    </row>
    <row r="27" spans="2:14" ht="15" customHeight="1">
      <c r="B27" s="70" t="s">
        <v>97</v>
      </c>
      <c r="C27" s="134" t="s">
        <v>98</v>
      </c>
      <c r="D27" s="134"/>
      <c r="E27" s="134"/>
      <c r="F27" s="134"/>
      <c r="G27" s="134" t="s">
        <v>99</v>
      </c>
      <c r="H27" s="134"/>
      <c r="I27" s="134"/>
      <c r="J27" s="134"/>
      <c r="K27" s="134" t="s">
        <v>100</v>
      </c>
      <c r="L27" s="134"/>
      <c r="M27" s="134"/>
      <c r="N27" s="134"/>
    </row>
    <row r="28" spans="2:14" ht="15" customHeight="1">
      <c r="B28" s="70" t="s">
        <v>101</v>
      </c>
      <c r="C28" s="134" t="s">
        <v>102</v>
      </c>
      <c r="D28" s="134"/>
      <c r="E28" s="134"/>
      <c r="F28" s="134"/>
      <c r="G28" s="134" t="s">
        <v>103</v>
      </c>
      <c r="H28" s="134"/>
      <c r="I28" s="134"/>
      <c r="J28" s="134"/>
      <c r="K28" s="134" t="s">
        <v>104</v>
      </c>
      <c r="L28" s="134"/>
      <c r="M28" s="134"/>
      <c r="N28" s="134"/>
    </row>
    <row r="29" spans="2:14" ht="33.75" customHeight="1">
      <c r="B29" s="70" t="s">
        <v>105</v>
      </c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</row>
    <row r="30" spans="2:14" ht="15" customHeight="1">
      <c r="B30" s="216" t="s">
        <v>106</v>
      </c>
      <c r="C30" s="216"/>
      <c r="D30" s="216"/>
      <c r="E30" s="216"/>
      <c r="F30" s="216"/>
      <c r="G30" s="216" t="s">
        <v>107</v>
      </c>
      <c r="H30" s="216"/>
      <c r="I30" s="216"/>
      <c r="J30" s="216"/>
      <c r="K30" s="216" t="s">
        <v>108</v>
      </c>
      <c r="L30" s="216"/>
      <c r="M30" s="216"/>
      <c r="N30" s="216"/>
    </row>
    <row r="192" ht="15">
      <c r="R192" s="37" t="s">
        <v>52</v>
      </c>
    </row>
    <row r="193" ht="15">
      <c r="R193" s="37" t="s">
        <v>51</v>
      </c>
    </row>
    <row r="194" ht="15">
      <c r="R194" s="37" t="s">
        <v>50</v>
      </c>
    </row>
    <row r="195" ht="15">
      <c r="R195" s="37" t="s">
        <v>15</v>
      </c>
    </row>
    <row r="196" ht="15">
      <c r="R196" s="37" t="s">
        <v>49</v>
      </c>
    </row>
    <row r="197" ht="15">
      <c r="R197" s="37" t="s">
        <v>48</v>
      </c>
    </row>
    <row r="198" ht="15">
      <c r="R198" s="37" t="s">
        <v>47</v>
      </c>
    </row>
    <row r="199" ht="15">
      <c r="R199" s="37" t="s">
        <v>46</v>
      </c>
    </row>
    <row r="200" ht="15">
      <c r="R200" s="37" t="s">
        <v>45</v>
      </c>
    </row>
    <row r="201" ht="15">
      <c r="R201" s="37" t="s">
        <v>44</v>
      </c>
    </row>
    <row r="202" ht="15">
      <c r="R202" s="37" t="s">
        <v>43</v>
      </c>
    </row>
    <row r="203" ht="15">
      <c r="R203" s="37" t="s">
        <v>42</v>
      </c>
    </row>
    <row r="204" ht="15">
      <c r="R204" s="37" t="s">
        <v>41</v>
      </c>
    </row>
    <row r="205" ht="15">
      <c r="R205" s="37" t="s">
        <v>40</v>
      </c>
    </row>
    <row r="206" ht="15">
      <c r="R206" s="37" t="s">
        <v>39</v>
      </c>
    </row>
    <row r="207" ht="15">
      <c r="R207" s="37" t="s">
        <v>38</v>
      </c>
    </row>
    <row r="208" ht="15">
      <c r="R208" s="37" t="s">
        <v>37</v>
      </c>
    </row>
    <row r="209" ht="15">
      <c r="R209" s="37" t="s">
        <v>36</v>
      </c>
    </row>
    <row r="210" ht="15">
      <c r="R210" s="37" t="s">
        <v>35</v>
      </c>
    </row>
    <row r="211" ht="15">
      <c r="R211" s="37" t="s">
        <v>34</v>
      </c>
    </row>
    <row r="215" ht="15">
      <c r="R215" s="37" t="s">
        <v>33</v>
      </c>
    </row>
    <row r="216" ht="15">
      <c r="R216" s="37" t="s">
        <v>32</v>
      </c>
    </row>
    <row r="217" ht="15">
      <c r="R217" s="37" t="s">
        <v>31</v>
      </c>
    </row>
    <row r="218" ht="15">
      <c r="R218" s="37" t="s">
        <v>30</v>
      </c>
    </row>
    <row r="219" ht="15">
      <c r="R219" s="37" t="s">
        <v>29</v>
      </c>
    </row>
    <row r="220" ht="15">
      <c r="R220" s="37" t="s">
        <v>28</v>
      </c>
    </row>
    <row r="221" ht="15">
      <c r="R221" s="37" t="s">
        <v>27</v>
      </c>
    </row>
    <row r="223" ht="15">
      <c r="R223" s="37" t="s">
        <v>109</v>
      </c>
    </row>
    <row r="224" ht="15">
      <c r="R224" s="37" t="s">
        <v>110</v>
      </c>
    </row>
    <row r="225" ht="15">
      <c r="R225" s="37" t="s">
        <v>111</v>
      </c>
    </row>
    <row r="227" ht="15">
      <c r="R227" s="37" t="s">
        <v>112</v>
      </c>
    </row>
    <row r="228" ht="15">
      <c r="R228" s="37" t="s">
        <v>113</v>
      </c>
    </row>
    <row r="229" ht="15">
      <c r="R229" s="37" t="s">
        <v>114</v>
      </c>
    </row>
    <row r="230" ht="15">
      <c r="R230" s="37" t="s">
        <v>115</v>
      </c>
    </row>
    <row r="232" ht="15">
      <c r="R232" s="71" t="s">
        <v>116</v>
      </c>
    </row>
    <row r="233" ht="15">
      <c r="R233" s="71" t="s">
        <v>117</v>
      </c>
    </row>
    <row r="234" ht="15">
      <c r="R234" s="71" t="s">
        <v>118</v>
      </c>
    </row>
    <row r="235" ht="15">
      <c r="R235" s="71" t="s">
        <v>119</v>
      </c>
    </row>
    <row r="237" ht="15">
      <c r="R237" s="71" t="s">
        <v>120</v>
      </c>
    </row>
    <row r="238" ht="15">
      <c r="R238" s="71" t="s">
        <v>121</v>
      </c>
    </row>
    <row r="239" ht="15">
      <c r="R239" s="71" t="s">
        <v>122</v>
      </c>
    </row>
    <row r="241" ht="15">
      <c r="R241" s="71" t="s">
        <v>123</v>
      </c>
    </row>
    <row r="242" ht="15">
      <c r="R242" s="71" t="s">
        <v>124</v>
      </c>
    </row>
  </sheetData>
  <sheetProtection/>
  <mergeCells count="58">
    <mergeCell ref="C29:F29"/>
    <mergeCell ref="G29:J29"/>
    <mergeCell ref="K29:N29"/>
    <mergeCell ref="B30:F30"/>
    <mergeCell ref="G30:J30"/>
    <mergeCell ref="K30:N30"/>
    <mergeCell ref="C27:F27"/>
    <mergeCell ref="G27:J27"/>
    <mergeCell ref="K27:N27"/>
    <mergeCell ref="C28:F28"/>
    <mergeCell ref="G28:J28"/>
    <mergeCell ref="K28:N28"/>
    <mergeCell ref="B25:C25"/>
    <mergeCell ref="D25:F25"/>
    <mergeCell ref="G25:N25"/>
    <mergeCell ref="B26:C26"/>
    <mergeCell ref="D26:F26"/>
    <mergeCell ref="G26:N26"/>
    <mergeCell ref="B24:G24"/>
    <mergeCell ref="H24:N24"/>
    <mergeCell ref="B18:D18"/>
    <mergeCell ref="E18:G18"/>
    <mergeCell ref="H18:N18"/>
    <mergeCell ref="B19:G19"/>
    <mergeCell ref="H19:N19"/>
    <mergeCell ref="B20:G20"/>
    <mergeCell ref="H20:N20"/>
    <mergeCell ref="B22:G23"/>
    <mergeCell ref="H22:I22"/>
    <mergeCell ref="K22:N22"/>
    <mergeCell ref="H23:I23"/>
    <mergeCell ref="K23:N23"/>
    <mergeCell ref="B14:G14"/>
    <mergeCell ref="H14:N14"/>
    <mergeCell ref="B15:G15"/>
    <mergeCell ref="H15:N15"/>
    <mergeCell ref="B17:D17"/>
    <mergeCell ref="E17:G17"/>
    <mergeCell ref="H17:N17"/>
    <mergeCell ref="B12:G12"/>
    <mergeCell ref="H12:N12"/>
    <mergeCell ref="B6:G6"/>
    <mergeCell ref="H6:K6"/>
    <mergeCell ref="L6:N6"/>
    <mergeCell ref="B7:G7"/>
    <mergeCell ref="H7:K7"/>
    <mergeCell ref="L7:N7"/>
    <mergeCell ref="B8:K8"/>
    <mergeCell ref="L8:N8"/>
    <mergeCell ref="B9:K9"/>
    <mergeCell ref="L9:N9"/>
    <mergeCell ref="B11:N11"/>
    <mergeCell ref="B2:C2"/>
    <mergeCell ref="D2:I2"/>
    <mergeCell ref="J2:L2"/>
    <mergeCell ref="M2:N2"/>
    <mergeCell ref="B4:D4"/>
    <mergeCell ref="E4:N4"/>
  </mergeCells>
  <dataValidations count="4">
    <dataValidation type="list" allowBlank="1" showInputMessage="1" showErrorMessage="1" sqref="E4:N4">
      <formula1>$R$192:$R$211</formula1>
    </dataValidation>
    <dataValidation type="list" allowBlank="1" showInputMessage="1" showErrorMessage="1" sqref="H20:N20">
      <formula1>$R$240</formula1>
    </dataValidation>
    <dataValidation type="list" allowBlank="1" showInputMessage="1" showErrorMessage="1" sqref="B20:G20">
      <formula1>$R$236:$R$238</formula1>
    </dataValidation>
    <dataValidation type="list" allowBlank="1" showInputMessage="1" showErrorMessage="1" sqref="L7:N7">
      <formula1>$R$222:$R$224</formula1>
    </dataValidation>
  </dataValidations>
  <printOptions/>
  <pageMargins left="0.1968503937007874" right="0.1968503937007874" top="0.1968503937007874" bottom="0.1968503937007874" header="0.1968503937007874" footer="0.1968503937007874"/>
  <pageSetup orientation="portrait" scale="7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R242"/>
  <sheetViews>
    <sheetView view="pageBreakPreview" zoomScale="85" zoomScaleSheetLayoutView="85" zoomScalePageLayoutView="0" workbookViewId="0" topLeftCell="A2">
      <selection activeCell="B7" sqref="B7:G7"/>
    </sheetView>
  </sheetViews>
  <sheetFormatPr defaultColWidth="11.421875" defaultRowHeight="15"/>
  <cols>
    <col min="1" max="1" width="2.8515625" style="0" customWidth="1"/>
    <col min="2" max="2" width="10.7109375" style="0" customWidth="1"/>
    <col min="3" max="14" width="9.28125" style="0" customWidth="1"/>
    <col min="18" max="18" width="51.00390625" style="0" customWidth="1"/>
  </cols>
  <sheetData>
    <row r="1" spans="1:14" ht="5.25" customHeight="1" thickBot="1">
      <c r="A1" s="68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69.75" customHeight="1">
      <c r="A2" s="66"/>
      <c r="B2" s="152"/>
      <c r="C2" s="153"/>
      <c r="D2" s="154" t="s">
        <v>88</v>
      </c>
      <c r="E2" s="155"/>
      <c r="F2" s="155"/>
      <c r="G2" s="155"/>
      <c r="H2" s="155"/>
      <c r="I2" s="155"/>
      <c r="J2" s="156" t="s">
        <v>87</v>
      </c>
      <c r="K2" s="157"/>
      <c r="L2" s="158"/>
      <c r="M2" s="153"/>
      <c r="N2" s="159"/>
    </row>
    <row r="3" spans="1:14" ht="5.25" customHeight="1">
      <c r="A3" s="66"/>
      <c r="B3" s="65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3"/>
    </row>
    <row r="4" spans="1:14" ht="18" customHeight="1">
      <c r="A4" s="42"/>
      <c r="B4" s="160" t="s">
        <v>86</v>
      </c>
      <c r="C4" s="161"/>
      <c r="D4" s="162"/>
      <c r="E4" s="163" t="s">
        <v>34</v>
      </c>
      <c r="F4" s="164"/>
      <c r="G4" s="164"/>
      <c r="H4" s="164"/>
      <c r="I4" s="164"/>
      <c r="J4" s="164"/>
      <c r="K4" s="164"/>
      <c r="L4" s="164"/>
      <c r="M4" s="164"/>
      <c r="N4" s="165"/>
    </row>
    <row r="5" spans="1:14" ht="5.25" customHeight="1">
      <c r="A5" s="42"/>
      <c r="B5" s="62"/>
      <c r="C5" s="61"/>
      <c r="D5" s="61"/>
      <c r="E5" s="60"/>
      <c r="F5" s="60"/>
      <c r="G5" s="60"/>
      <c r="H5" s="60"/>
      <c r="I5" s="60"/>
      <c r="J5" s="60"/>
      <c r="K5" s="60"/>
      <c r="L5" s="60"/>
      <c r="M5" s="60"/>
      <c r="N5" s="59"/>
    </row>
    <row r="6" spans="1:14" ht="17.25" customHeight="1">
      <c r="A6" s="42"/>
      <c r="B6" s="169" t="s">
        <v>84</v>
      </c>
      <c r="C6" s="170"/>
      <c r="D6" s="170"/>
      <c r="E6" s="170"/>
      <c r="F6" s="170"/>
      <c r="G6" s="170"/>
      <c r="H6" s="170" t="s">
        <v>83</v>
      </c>
      <c r="I6" s="170"/>
      <c r="J6" s="170"/>
      <c r="K6" s="170"/>
      <c r="L6" s="171" t="s">
        <v>82</v>
      </c>
      <c r="M6" s="172"/>
      <c r="N6" s="173"/>
    </row>
    <row r="7" spans="1:14" ht="68.25" customHeight="1">
      <c r="A7" s="42"/>
      <c r="B7" s="166" t="s">
        <v>216</v>
      </c>
      <c r="C7" s="167"/>
      <c r="D7" s="167"/>
      <c r="E7" s="167"/>
      <c r="F7" s="167"/>
      <c r="G7" s="167"/>
      <c r="H7" s="167" t="s">
        <v>223</v>
      </c>
      <c r="I7" s="167"/>
      <c r="J7" s="167"/>
      <c r="K7" s="167"/>
      <c r="L7" s="174" t="s">
        <v>111</v>
      </c>
      <c r="M7" s="175"/>
      <c r="N7" s="176"/>
    </row>
    <row r="8" spans="1:14" ht="30" customHeight="1">
      <c r="A8" s="42"/>
      <c r="B8" s="177" t="s">
        <v>89</v>
      </c>
      <c r="C8" s="178"/>
      <c r="D8" s="178"/>
      <c r="E8" s="178"/>
      <c r="F8" s="178"/>
      <c r="G8" s="178"/>
      <c r="H8" s="178"/>
      <c r="I8" s="178"/>
      <c r="J8" s="178"/>
      <c r="K8" s="178"/>
      <c r="L8" s="179" t="s">
        <v>77</v>
      </c>
      <c r="M8" s="180"/>
      <c r="N8" s="181"/>
    </row>
    <row r="9" spans="1:14" ht="43.5" customHeight="1">
      <c r="A9" s="42"/>
      <c r="B9" s="209" t="s">
        <v>217</v>
      </c>
      <c r="C9" s="210"/>
      <c r="D9" s="210"/>
      <c r="E9" s="210"/>
      <c r="F9" s="210"/>
      <c r="G9" s="210"/>
      <c r="H9" s="210"/>
      <c r="I9" s="210"/>
      <c r="J9" s="210"/>
      <c r="K9" s="210"/>
      <c r="L9" s="211">
        <v>1</v>
      </c>
      <c r="M9" s="167"/>
      <c r="N9" s="168"/>
    </row>
    <row r="10" spans="1:14" ht="5.25" customHeight="1">
      <c r="A10" s="42"/>
      <c r="B10" s="53"/>
      <c r="C10" s="52"/>
      <c r="D10" s="52"/>
      <c r="E10" s="52"/>
      <c r="F10" s="52"/>
      <c r="G10" s="52"/>
      <c r="H10" s="52"/>
      <c r="I10" s="52"/>
      <c r="J10" s="52"/>
      <c r="K10" s="52"/>
      <c r="L10" s="51"/>
      <c r="M10" s="50"/>
      <c r="N10" s="49"/>
    </row>
    <row r="11" spans="1:14" ht="15">
      <c r="A11" s="42"/>
      <c r="B11" s="182" t="s">
        <v>74</v>
      </c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4"/>
    </row>
    <row r="12" spans="1:14" ht="66.75" customHeight="1">
      <c r="A12" s="42"/>
      <c r="B12" s="166" t="s">
        <v>220</v>
      </c>
      <c r="C12" s="167"/>
      <c r="D12" s="167"/>
      <c r="E12" s="167"/>
      <c r="F12" s="167"/>
      <c r="G12" s="167"/>
      <c r="H12" s="167" t="s">
        <v>221</v>
      </c>
      <c r="I12" s="167"/>
      <c r="J12" s="167"/>
      <c r="K12" s="167"/>
      <c r="L12" s="167"/>
      <c r="M12" s="167"/>
      <c r="N12" s="168"/>
    </row>
    <row r="13" spans="1:14" ht="5.25" customHeight="1">
      <c r="A13" s="42"/>
      <c r="B13" s="48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6"/>
    </row>
    <row r="14" spans="1:14" ht="15">
      <c r="A14" s="42"/>
      <c r="B14" s="182" t="s">
        <v>71</v>
      </c>
      <c r="C14" s="183"/>
      <c r="D14" s="183"/>
      <c r="E14" s="183"/>
      <c r="F14" s="183"/>
      <c r="G14" s="183"/>
      <c r="H14" s="183" t="s">
        <v>70</v>
      </c>
      <c r="I14" s="183"/>
      <c r="J14" s="183"/>
      <c r="K14" s="183"/>
      <c r="L14" s="183"/>
      <c r="M14" s="183"/>
      <c r="N14" s="184"/>
    </row>
    <row r="15" spans="1:14" ht="72.75" customHeight="1">
      <c r="A15" s="42"/>
      <c r="B15" s="166" t="s">
        <v>218</v>
      </c>
      <c r="C15" s="167"/>
      <c r="D15" s="167"/>
      <c r="E15" s="167"/>
      <c r="F15" s="167"/>
      <c r="G15" s="167"/>
      <c r="H15" s="167" t="s">
        <v>219</v>
      </c>
      <c r="I15" s="167"/>
      <c r="J15" s="167"/>
      <c r="K15" s="167"/>
      <c r="L15" s="167"/>
      <c r="M15" s="167"/>
      <c r="N15" s="168"/>
    </row>
    <row r="16" spans="1:14" ht="5.25" customHeight="1">
      <c r="A16" s="42"/>
      <c r="B16" s="45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3"/>
    </row>
    <row r="17" spans="1:14" ht="15">
      <c r="A17" s="42"/>
      <c r="B17" s="177" t="s">
        <v>67</v>
      </c>
      <c r="C17" s="178"/>
      <c r="D17" s="178"/>
      <c r="E17" s="178" t="s">
        <v>66</v>
      </c>
      <c r="F17" s="178"/>
      <c r="G17" s="178"/>
      <c r="H17" s="194" t="s">
        <v>65</v>
      </c>
      <c r="I17" s="183"/>
      <c r="J17" s="183"/>
      <c r="K17" s="183"/>
      <c r="L17" s="183"/>
      <c r="M17" s="183"/>
      <c r="N17" s="184"/>
    </row>
    <row r="18" spans="1:14" ht="48" customHeight="1">
      <c r="A18" s="42"/>
      <c r="B18" s="195">
        <v>1</v>
      </c>
      <c r="C18" s="190"/>
      <c r="D18" s="196"/>
      <c r="E18" s="212">
        <v>1187</v>
      </c>
      <c r="F18" s="190"/>
      <c r="G18" s="196"/>
      <c r="H18" s="212" t="s">
        <v>117</v>
      </c>
      <c r="I18" s="190"/>
      <c r="J18" s="190"/>
      <c r="K18" s="190"/>
      <c r="L18" s="190"/>
      <c r="M18" s="190"/>
      <c r="N18" s="192"/>
    </row>
    <row r="19" spans="1:14" ht="15" customHeight="1">
      <c r="A19" s="42"/>
      <c r="B19" s="182" t="s">
        <v>61</v>
      </c>
      <c r="C19" s="183"/>
      <c r="D19" s="183"/>
      <c r="E19" s="183"/>
      <c r="F19" s="183"/>
      <c r="G19" s="193"/>
      <c r="H19" s="194" t="s">
        <v>60</v>
      </c>
      <c r="I19" s="183"/>
      <c r="J19" s="183"/>
      <c r="K19" s="183"/>
      <c r="L19" s="183"/>
      <c r="M19" s="183"/>
      <c r="N19" s="184"/>
    </row>
    <row r="20" spans="1:14" ht="43.5" customHeight="1">
      <c r="A20" s="42"/>
      <c r="B20" s="195" t="s">
        <v>121</v>
      </c>
      <c r="C20" s="190"/>
      <c r="D20" s="190"/>
      <c r="E20" s="190"/>
      <c r="F20" s="190"/>
      <c r="G20" s="196"/>
      <c r="H20" s="191" t="s">
        <v>123</v>
      </c>
      <c r="I20" s="190"/>
      <c r="J20" s="190"/>
      <c r="K20" s="190"/>
      <c r="L20" s="190"/>
      <c r="M20" s="190"/>
      <c r="N20" s="192"/>
    </row>
    <row r="21" spans="1:14" ht="6" customHeight="1">
      <c r="A21" s="42"/>
      <c r="B21" s="45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3"/>
    </row>
    <row r="22" spans="2:14" s="69" customFormat="1" ht="31.5" customHeight="1">
      <c r="B22" s="185" t="s">
        <v>90</v>
      </c>
      <c r="C22" s="186"/>
      <c r="D22" s="186"/>
      <c r="E22" s="186"/>
      <c r="F22" s="186"/>
      <c r="G22" s="187"/>
      <c r="H22" s="203" t="s">
        <v>56</v>
      </c>
      <c r="I22" s="204"/>
      <c r="J22" s="38"/>
      <c r="K22" s="205" t="s">
        <v>55</v>
      </c>
      <c r="L22" s="206"/>
      <c r="M22" s="206"/>
      <c r="N22" s="207"/>
    </row>
    <row r="23" spans="2:14" s="69" customFormat="1" ht="31.5" customHeight="1">
      <c r="B23" s="213"/>
      <c r="C23" s="214"/>
      <c r="D23" s="214"/>
      <c r="E23" s="214"/>
      <c r="F23" s="214"/>
      <c r="G23" s="215"/>
      <c r="H23" s="203" t="s">
        <v>54</v>
      </c>
      <c r="I23" s="204"/>
      <c r="J23" s="38"/>
      <c r="K23" s="203"/>
      <c r="L23" s="208"/>
      <c r="M23" s="208"/>
      <c r="N23" s="204"/>
    </row>
    <row r="24" spans="2:14" ht="18.75" customHeight="1">
      <c r="B24" s="185" t="s">
        <v>91</v>
      </c>
      <c r="C24" s="186"/>
      <c r="D24" s="186"/>
      <c r="E24" s="186"/>
      <c r="F24" s="186"/>
      <c r="G24" s="187"/>
      <c r="H24" s="188"/>
      <c r="I24" s="188"/>
      <c r="J24" s="188"/>
      <c r="K24" s="188"/>
      <c r="L24" s="188"/>
      <c r="M24" s="188"/>
      <c r="N24" s="188"/>
    </row>
    <row r="25" spans="2:14" ht="15" customHeight="1">
      <c r="B25" s="216" t="s">
        <v>92</v>
      </c>
      <c r="C25" s="216"/>
      <c r="D25" s="216" t="s">
        <v>93</v>
      </c>
      <c r="E25" s="216"/>
      <c r="F25" s="216"/>
      <c r="G25" s="216" t="s">
        <v>94</v>
      </c>
      <c r="H25" s="216"/>
      <c r="I25" s="216"/>
      <c r="J25" s="216"/>
      <c r="K25" s="216"/>
      <c r="L25" s="216"/>
      <c r="M25" s="216"/>
      <c r="N25" s="216"/>
    </row>
    <row r="26" spans="2:14" ht="37.5" customHeight="1">
      <c r="B26" s="217">
        <v>4</v>
      </c>
      <c r="C26" s="217"/>
      <c r="D26" s="218" t="s">
        <v>95</v>
      </c>
      <c r="E26" s="217"/>
      <c r="F26" s="217"/>
      <c r="G26" s="219" t="s">
        <v>96</v>
      </c>
      <c r="H26" s="219"/>
      <c r="I26" s="219"/>
      <c r="J26" s="219"/>
      <c r="K26" s="219"/>
      <c r="L26" s="219"/>
      <c r="M26" s="219"/>
      <c r="N26" s="219"/>
    </row>
    <row r="27" spans="2:14" ht="15" customHeight="1">
      <c r="B27" s="70" t="s">
        <v>97</v>
      </c>
      <c r="C27" s="134" t="s">
        <v>98</v>
      </c>
      <c r="D27" s="134"/>
      <c r="E27" s="134"/>
      <c r="F27" s="134"/>
      <c r="G27" s="134" t="s">
        <v>99</v>
      </c>
      <c r="H27" s="134"/>
      <c r="I27" s="134"/>
      <c r="J27" s="134"/>
      <c r="K27" s="134" t="s">
        <v>100</v>
      </c>
      <c r="L27" s="134"/>
      <c r="M27" s="134"/>
      <c r="N27" s="134"/>
    </row>
    <row r="28" spans="2:14" ht="15" customHeight="1">
      <c r="B28" s="70" t="s">
        <v>101</v>
      </c>
      <c r="C28" s="134" t="s">
        <v>102</v>
      </c>
      <c r="D28" s="134"/>
      <c r="E28" s="134"/>
      <c r="F28" s="134"/>
      <c r="G28" s="134" t="s">
        <v>103</v>
      </c>
      <c r="H28" s="134"/>
      <c r="I28" s="134"/>
      <c r="J28" s="134"/>
      <c r="K28" s="134" t="s">
        <v>104</v>
      </c>
      <c r="L28" s="134"/>
      <c r="M28" s="134"/>
      <c r="N28" s="134"/>
    </row>
    <row r="29" spans="2:14" ht="45" customHeight="1">
      <c r="B29" s="70" t="s">
        <v>105</v>
      </c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</row>
    <row r="30" spans="2:14" ht="15" customHeight="1">
      <c r="B30" s="216" t="s">
        <v>106</v>
      </c>
      <c r="C30" s="216"/>
      <c r="D30" s="216"/>
      <c r="E30" s="216"/>
      <c r="F30" s="216"/>
      <c r="G30" s="216" t="s">
        <v>107</v>
      </c>
      <c r="H30" s="216"/>
      <c r="I30" s="216"/>
      <c r="J30" s="216"/>
      <c r="K30" s="216" t="s">
        <v>108</v>
      </c>
      <c r="L30" s="216"/>
      <c r="M30" s="216"/>
      <c r="N30" s="216"/>
    </row>
    <row r="192" ht="15">
      <c r="R192" s="37" t="s">
        <v>52</v>
      </c>
    </row>
    <row r="193" ht="15">
      <c r="R193" s="37" t="s">
        <v>51</v>
      </c>
    </row>
    <row r="194" ht="15">
      <c r="R194" s="37" t="s">
        <v>50</v>
      </c>
    </row>
    <row r="195" ht="15">
      <c r="R195" s="37" t="s">
        <v>15</v>
      </c>
    </row>
    <row r="196" ht="15">
      <c r="R196" s="37" t="s">
        <v>49</v>
      </c>
    </row>
    <row r="197" ht="15">
      <c r="R197" s="37" t="s">
        <v>48</v>
      </c>
    </row>
    <row r="198" ht="15">
      <c r="R198" s="37" t="s">
        <v>47</v>
      </c>
    </row>
    <row r="199" ht="15">
      <c r="R199" s="37" t="s">
        <v>46</v>
      </c>
    </row>
    <row r="200" ht="15">
      <c r="R200" s="37" t="s">
        <v>45</v>
      </c>
    </row>
    <row r="201" ht="15">
      <c r="R201" s="37" t="s">
        <v>44</v>
      </c>
    </row>
    <row r="202" ht="15">
      <c r="R202" s="37" t="s">
        <v>43</v>
      </c>
    </row>
    <row r="203" ht="15">
      <c r="R203" s="37" t="s">
        <v>42</v>
      </c>
    </row>
    <row r="204" ht="15">
      <c r="R204" s="37" t="s">
        <v>41</v>
      </c>
    </row>
    <row r="205" ht="15">
      <c r="R205" s="37" t="s">
        <v>40</v>
      </c>
    </row>
    <row r="206" ht="15">
      <c r="R206" s="37" t="s">
        <v>39</v>
      </c>
    </row>
    <row r="207" ht="15">
      <c r="R207" s="37" t="s">
        <v>38</v>
      </c>
    </row>
    <row r="208" ht="15">
      <c r="R208" s="37" t="s">
        <v>37</v>
      </c>
    </row>
    <row r="209" ht="15">
      <c r="R209" s="37" t="s">
        <v>36</v>
      </c>
    </row>
    <row r="210" ht="15">
      <c r="R210" s="37" t="s">
        <v>35</v>
      </c>
    </row>
    <row r="211" ht="15">
      <c r="R211" s="37" t="s">
        <v>34</v>
      </c>
    </row>
    <row r="215" ht="15">
      <c r="R215" s="37" t="s">
        <v>33</v>
      </c>
    </row>
    <row r="216" ht="15">
      <c r="R216" s="37" t="s">
        <v>32</v>
      </c>
    </row>
    <row r="217" ht="15">
      <c r="R217" s="37" t="s">
        <v>31</v>
      </c>
    </row>
    <row r="218" ht="15">
      <c r="R218" s="37" t="s">
        <v>30</v>
      </c>
    </row>
    <row r="219" ht="15">
      <c r="R219" s="37" t="s">
        <v>29</v>
      </c>
    </row>
    <row r="220" ht="15">
      <c r="R220" s="37" t="s">
        <v>28</v>
      </c>
    </row>
    <row r="221" ht="15">
      <c r="R221" s="37" t="s">
        <v>27</v>
      </c>
    </row>
    <row r="223" ht="15">
      <c r="R223" s="37" t="s">
        <v>109</v>
      </c>
    </row>
    <row r="224" ht="15">
      <c r="R224" s="37" t="s">
        <v>110</v>
      </c>
    </row>
    <row r="225" ht="15">
      <c r="R225" s="37" t="s">
        <v>111</v>
      </c>
    </row>
    <row r="227" ht="15">
      <c r="R227" s="37" t="s">
        <v>112</v>
      </c>
    </row>
    <row r="228" ht="15">
      <c r="R228" s="37" t="s">
        <v>113</v>
      </c>
    </row>
    <row r="229" ht="15">
      <c r="R229" s="37" t="s">
        <v>114</v>
      </c>
    </row>
    <row r="230" ht="15">
      <c r="R230" s="37" t="s">
        <v>115</v>
      </c>
    </row>
    <row r="232" ht="15">
      <c r="R232" s="71" t="s">
        <v>116</v>
      </c>
    </row>
    <row r="233" ht="15">
      <c r="R233" s="71" t="s">
        <v>117</v>
      </c>
    </row>
    <row r="234" ht="15">
      <c r="R234" s="71" t="s">
        <v>118</v>
      </c>
    </row>
    <row r="235" ht="15">
      <c r="R235" s="71" t="s">
        <v>119</v>
      </c>
    </row>
    <row r="237" ht="15">
      <c r="R237" s="71" t="s">
        <v>120</v>
      </c>
    </row>
    <row r="238" ht="15">
      <c r="R238" s="71" t="s">
        <v>121</v>
      </c>
    </row>
    <row r="239" ht="15">
      <c r="R239" s="71" t="s">
        <v>122</v>
      </c>
    </row>
    <row r="241" ht="15">
      <c r="R241" s="71" t="s">
        <v>123</v>
      </c>
    </row>
    <row r="242" ht="15">
      <c r="R242" s="71" t="s">
        <v>124</v>
      </c>
    </row>
  </sheetData>
  <sheetProtection/>
  <mergeCells count="58">
    <mergeCell ref="C29:F29"/>
    <mergeCell ref="G29:J29"/>
    <mergeCell ref="K29:N29"/>
    <mergeCell ref="B30:F30"/>
    <mergeCell ref="G30:J30"/>
    <mergeCell ref="K30:N30"/>
    <mergeCell ref="C27:F27"/>
    <mergeCell ref="G27:J27"/>
    <mergeCell ref="K27:N27"/>
    <mergeCell ref="C28:F28"/>
    <mergeCell ref="G28:J28"/>
    <mergeCell ref="K28:N28"/>
    <mergeCell ref="B25:C25"/>
    <mergeCell ref="D25:F25"/>
    <mergeCell ref="G25:N25"/>
    <mergeCell ref="B26:C26"/>
    <mergeCell ref="D26:F26"/>
    <mergeCell ref="G26:N26"/>
    <mergeCell ref="B24:G24"/>
    <mergeCell ref="H24:N24"/>
    <mergeCell ref="B18:D18"/>
    <mergeCell ref="E18:G18"/>
    <mergeCell ref="H18:N18"/>
    <mergeCell ref="B19:G19"/>
    <mergeCell ref="H19:N19"/>
    <mergeCell ref="B20:G20"/>
    <mergeCell ref="H20:N20"/>
    <mergeCell ref="B22:G23"/>
    <mergeCell ref="H22:I22"/>
    <mergeCell ref="K22:N22"/>
    <mergeCell ref="H23:I23"/>
    <mergeCell ref="K23:N23"/>
    <mergeCell ref="B14:G14"/>
    <mergeCell ref="H14:N14"/>
    <mergeCell ref="B15:G15"/>
    <mergeCell ref="H15:N15"/>
    <mergeCell ref="B17:D17"/>
    <mergeCell ref="E17:G17"/>
    <mergeCell ref="H17:N17"/>
    <mergeCell ref="B12:G12"/>
    <mergeCell ref="H12:N12"/>
    <mergeCell ref="B6:G6"/>
    <mergeCell ref="H6:K6"/>
    <mergeCell ref="L6:N6"/>
    <mergeCell ref="B7:G7"/>
    <mergeCell ref="H7:K7"/>
    <mergeCell ref="L7:N7"/>
    <mergeCell ref="B8:K8"/>
    <mergeCell ref="L8:N8"/>
    <mergeCell ref="B9:K9"/>
    <mergeCell ref="L9:N9"/>
    <mergeCell ref="B11:N11"/>
    <mergeCell ref="B2:C2"/>
    <mergeCell ref="D2:I2"/>
    <mergeCell ref="J2:L2"/>
    <mergeCell ref="M2:N2"/>
    <mergeCell ref="B4:D4"/>
    <mergeCell ref="E4:N4"/>
  </mergeCells>
  <dataValidations count="4">
    <dataValidation type="list" allowBlank="1" showInputMessage="1" showErrorMessage="1" sqref="L7:N7">
      <formula1>$R$222:$R$224</formula1>
    </dataValidation>
    <dataValidation type="list" allowBlank="1" showInputMessage="1" showErrorMessage="1" sqref="B20:G20">
      <formula1>$R$236:$R$238</formula1>
    </dataValidation>
    <dataValidation type="list" allowBlank="1" showInputMessage="1" showErrorMessage="1" sqref="H20:N20">
      <formula1>$R$240</formula1>
    </dataValidation>
    <dataValidation type="list" allowBlank="1" showInputMessage="1" showErrorMessage="1" sqref="E4:N4">
      <formula1>$R$192:$R$211</formula1>
    </dataValidation>
  </dataValidations>
  <printOptions/>
  <pageMargins left="0.1968503937007874" right="0.1968503937007874" top="0.1968503937007874" bottom="0.1968503937007874" header="0.1968503937007874" footer="0.1968503937007874"/>
  <pageSetup orientation="portrait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R242"/>
  <sheetViews>
    <sheetView view="pageBreakPreview" zoomScale="85" zoomScaleSheetLayoutView="85" zoomScalePageLayoutView="0" workbookViewId="0" topLeftCell="A2">
      <selection activeCell="B2" sqref="B2:N30"/>
    </sheetView>
  </sheetViews>
  <sheetFormatPr defaultColWidth="11.421875" defaultRowHeight="15"/>
  <cols>
    <col min="1" max="1" width="2.8515625" style="0" customWidth="1"/>
    <col min="2" max="2" width="10.7109375" style="0" customWidth="1"/>
    <col min="3" max="14" width="9.28125" style="0" customWidth="1"/>
    <col min="18" max="18" width="51.00390625" style="0" customWidth="1"/>
  </cols>
  <sheetData>
    <row r="1" spans="1:14" ht="5.25" customHeight="1" thickBot="1">
      <c r="A1" s="68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69.75" customHeight="1">
      <c r="A2" s="66"/>
      <c r="B2" s="152"/>
      <c r="C2" s="153"/>
      <c r="D2" s="154" t="s">
        <v>88</v>
      </c>
      <c r="E2" s="155"/>
      <c r="F2" s="155"/>
      <c r="G2" s="155"/>
      <c r="H2" s="155"/>
      <c r="I2" s="155"/>
      <c r="J2" s="156" t="s">
        <v>87</v>
      </c>
      <c r="K2" s="157"/>
      <c r="L2" s="158"/>
      <c r="M2" s="153"/>
      <c r="N2" s="159"/>
    </row>
    <row r="3" spans="1:14" ht="5.25" customHeight="1">
      <c r="A3" s="66"/>
      <c r="B3" s="65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3"/>
    </row>
    <row r="4" spans="1:14" ht="18" customHeight="1">
      <c r="A4" s="42"/>
      <c r="B4" s="160" t="s">
        <v>86</v>
      </c>
      <c r="C4" s="161"/>
      <c r="D4" s="162"/>
      <c r="E4" s="163" t="s">
        <v>34</v>
      </c>
      <c r="F4" s="164"/>
      <c r="G4" s="164"/>
      <c r="H4" s="164"/>
      <c r="I4" s="164"/>
      <c r="J4" s="164"/>
      <c r="K4" s="164"/>
      <c r="L4" s="164"/>
      <c r="M4" s="164"/>
      <c r="N4" s="165"/>
    </row>
    <row r="5" spans="1:14" ht="5.25" customHeight="1">
      <c r="A5" s="42"/>
      <c r="B5" s="62"/>
      <c r="C5" s="61"/>
      <c r="D5" s="61"/>
      <c r="E5" s="60"/>
      <c r="F5" s="60"/>
      <c r="G5" s="60"/>
      <c r="H5" s="60"/>
      <c r="I5" s="60"/>
      <c r="J5" s="60"/>
      <c r="K5" s="60"/>
      <c r="L5" s="60"/>
      <c r="M5" s="60"/>
      <c r="N5" s="59"/>
    </row>
    <row r="6" spans="1:14" ht="17.25" customHeight="1">
      <c r="A6" s="42"/>
      <c r="B6" s="169" t="s">
        <v>84</v>
      </c>
      <c r="C6" s="170"/>
      <c r="D6" s="170"/>
      <c r="E6" s="170"/>
      <c r="F6" s="170"/>
      <c r="G6" s="170"/>
      <c r="H6" s="170" t="s">
        <v>83</v>
      </c>
      <c r="I6" s="170"/>
      <c r="J6" s="170"/>
      <c r="K6" s="170"/>
      <c r="L6" s="171" t="s">
        <v>82</v>
      </c>
      <c r="M6" s="172"/>
      <c r="N6" s="173"/>
    </row>
    <row r="7" spans="1:14" ht="43.5" customHeight="1">
      <c r="A7" s="42"/>
      <c r="B7" s="166" t="s">
        <v>198</v>
      </c>
      <c r="C7" s="167"/>
      <c r="D7" s="167"/>
      <c r="E7" s="167"/>
      <c r="F7" s="167"/>
      <c r="G7" s="167"/>
      <c r="H7" s="167" t="s">
        <v>224</v>
      </c>
      <c r="I7" s="167"/>
      <c r="J7" s="167"/>
      <c r="K7" s="167"/>
      <c r="L7" s="174" t="s">
        <v>111</v>
      </c>
      <c r="M7" s="175"/>
      <c r="N7" s="176"/>
    </row>
    <row r="8" spans="1:14" ht="30" customHeight="1">
      <c r="A8" s="42"/>
      <c r="B8" s="177" t="s">
        <v>89</v>
      </c>
      <c r="C8" s="178"/>
      <c r="D8" s="178"/>
      <c r="E8" s="178"/>
      <c r="F8" s="178"/>
      <c r="G8" s="178"/>
      <c r="H8" s="178"/>
      <c r="I8" s="178"/>
      <c r="J8" s="178"/>
      <c r="K8" s="178"/>
      <c r="L8" s="179" t="s">
        <v>77</v>
      </c>
      <c r="M8" s="180"/>
      <c r="N8" s="181"/>
    </row>
    <row r="9" spans="1:14" ht="43.5" customHeight="1">
      <c r="A9" s="42"/>
      <c r="B9" s="209" t="s">
        <v>197</v>
      </c>
      <c r="C9" s="210"/>
      <c r="D9" s="210"/>
      <c r="E9" s="210"/>
      <c r="F9" s="210"/>
      <c r="G9" s="210"/>
      <c r="H9" s="210"/>
      <c r="I9" s="210"/>
      <c r="J9" s="210"/>
      <c r="K9" s="210"/>
      <c r="L9" s="211">
        <v>1</v>
      </c>
      <c r="M9" s="167"/>
      <c r="N9" s="168"/>
    </row>
    <row r="10" spans="1:14" ht="5.25" customHeight="1">
      <c r="A10" s="42"/>
      <c r="B10" s="53"/>
      <c r="C10" s="52"/>
      <c r="D10" s="52"/>
      <c r="E10" s="52"/>
      <c r="F10" s="52"/>
      <c r="G10" s="52"/>
      <c r="H10" s="52"/>
      <c r="I10" s="52"/>
      <c r="J10" s="52"/>
      <c r="K10" s="52"/>
      <c r="L10" s="51"/>
      <c r="M10" s="50"/>
      <c r="N10" s="49"/>
    </row>
    <row r="11" spans="1:14" ht="15">
      <c r="A11" s="42"/>
      <c r="B11" s="182" t="s">
        <v>74</v>
      </c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4"/>
    </row>
    <row r="12" spans="1:14" ht="66.75" customHeight="1">
      <c r="A12" s="42"/>
      <c r="B12" s="166" t="s">
        <v>196</v>
      </c>
      <c r="C12" s="167"/>
      <c r="D12" s="167"/>
      <c r="E12" s="167"/>
      <c r="F12" s="167"/>
      <c r="G12" s="167"/>
      <c r="H12" s="167" t="s">
        <v>191</v>
      </c>
      <c r="I12" s="167"/>
      <c r="J12" s="167"/>
      <c r="K12" s="167"/>
      <c r="L12" s="167"/>
      <c r="M12" s="167"/>
      <c r="N12" s="168"/>
    </row>
    <row r="13" spans="1:14" ht="5.25" customHeight="1">
      <c r="A13" s="42"/>
      <c r="B13" s="48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6"/>
    </row>
    <row r="14" spans="1:14" ht="15">
      <c r="A14" s="42"/>
      <c r="B14" s="182" t="s">
        <v>71</v>
      </c>
      <c r="C14" s="183"/>
      <c r="D14" s="183"/>
      <c r="E14" s="183"/>
      <c r="F14" s="183"/>
      <c r="G14" s="183"/>
      <c r="H14" s="183" t="s">
        <v>70</v>
      </c>
      <c r="I14" s="183"/>
      <c r="J14" s="183"/>
      <c r="K14" s="183"/>
      <c r="L14" s="183"/>
      <c r="M14" s="183"/>
      <c r="N14" s="184"/>
    </row>
    <row r="15" spans="1:14" ht="72.75" customHeight="1">
      <c r="A15" s="42"/>
      <c r="B15" s="166" t="s">
        <v>199</v>
      </c>
      <c r="C15" s="167"/>
      <c r="D15" s="167"/>
      <c r="E15" s="167"/>
      <c r="F15" s="167"/>
      <c r="G15" s="167"/>
      <c r="H15" s="167" t="s">
        <v>200</v>
      </c>
      <c r="I15" s="167"/>
      <c r="J15" s="167"/>
      <c r="K15" s="167"/>
      <c r="L15" s="167"/>
      <c r="M15" s="167"/>
      <c r="N15" s="168"/>
    </row>
    <row r="16" spans="1:14" ht="5.25" customHeight="1">
      <c r="A16" s="42"/>
      <c r="B16" s="45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3"/>
    </row>
    <row r="17" spans="1:14" ht="15">
      <c r="A17" s="42"/>
      <c r="B17" s="177" t="s">
        <v>67</v>
      </c>
      <c r="C17" s="178"/>
      <c r="D17" s="178"/>
      <c r="E17" s="178" t="s">
        <v>66</v>
      </c>
      <c r="F17" s="178"/>
      <c r="G17" s="178"/>
      <c r="H17" s="194" t="s">
        <v>65</v>
      </c>
      <c r="I17" s="183"/>
      <c r="J17" s="183"/>
      <c r="K17" s="183"/>
      <c r="L17" s="183"/>
      <c r="M17" s="183"/>
      <c r="N17" s="184"/>
    </row>
    <row r="18" spans="1:14" ht="48" customHeight="1">
      <c r="A18" s="42"/>
      <c r="B18" s="195">
        <v>1</v>
      </c>
      <c r="C18" s="190"/>
      <c r="D18" s="196"/>
      <c r="E18" s="212">
        <v>1187</v>
      </c>
      <c r="F18" s="190"/>
      <c r="G18" s="196"/>
      <c r="H18" s="212" t="s">
        <v>117</v>
      </c>
      <c r="I18" s="190"/>
      <c r="J18" s="190"/>
      <c r="K18" s="190"/>
      <c r="L18" s="190"/>
      <c r="M18" s="190"/>
      <c r="N18" s="192"/>
    </row>
    <row r="19" spans="1:14" ht="15" customHeight="1">
      <c r="A19" s="42"/>
      <c r="B19" s="182" t="s">
        <v>61</v>
      </c>
      <c r="C19" s="183"/>
      <c r="D19" s="183"/>
      <c r="E19" s="183"/>
      <c r="F19" s="183"/>
      <c r="G19" s="193"/>
      <c r="H19" s="194" t="s">
        <v>60</v>
      </c>
      <c r="I19" s="183"/>
      <c r="J19" s="183"/>
      <c r="K19" s="183"/>
      <c r="L19" s="183"/>
      <c r="M19" s="183"/>
      <c r="N19" s="184"/>
    </row>
    <row r="20" spans="1:14" ht="43.5" customHeight="1">
      <c r="A20" s="42"/>
      <c r="B20" s="195" t="s">
        <v>121</v>
      </c>
      <c r="C20" s="190"/>
      <c r="D20" s="190"/>
      <c r="E20" s="190"/>
      <c r="F20" s="190"/>
      <c r="G20" s="196"/>
      <c r="H20" s="191" t="s">
        <v>123</v>
      </c>
      <c r="I20" s="190"/>
      <c r="J20" s="190"/>
      <c r="K20" s="190"/>
      <c r="L20" s="190"/>
      <c r="M20" s="190"/>
      <c r="N20" s="192"/>
    </row>
    <row r="21" spans="1:14" ht="6" customHeight="1">
      <c r="A21" s="42"/>
      <c r="B21" s="45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3"/>
    </row>
    <row r="22" spans="2:14" s="69" customFormat="1" ht="31.5" customHeight="1">
      <c r="B22" s="185" t="s">
        <v>90</v>
      </c>
      <c r="C22" s="186"/>
      <c r="D22" s="186"/>
      <c r="E22" s="186"/>
      <c r="F22" s="186"/>
      <c r="G22" s="187"/>
      <c r="H22" s="203" t="s">
        <v>56</v>
      </c>
      <c r="I22" s="204"/>
      <c r="J22" s="38"/>
      <c r="K22" s="205" t="s">
        <v>55</v>
      </c>
      <c r="L22" s="206"/>
      <c r="M22" s="206"/>
      <c r="N22" s="207"/>
    </row>
    <row r="23" spans="2:14" s="69" customFormat="1" ht="31.5" customHeight="1">
      <c r="B23" s="213"/>
      <c r="C23" s="214"/>
      <c r="D23" s="214"/>
      <c r="E23" s="214"/>
      <c r="F23" s="214"/>
      <c r="G23" s="215"/>
      <c r="H23" s="203" t="s">
        <v>54</v>
      </c>
      <c r="I23" s="204"/>
      <c r="J23" s="38"/>
      <c r="K23" s="203"/>
      <c r="L23" s="208"/>
      <c r="M23" s="208"/>
      <c r="N23" s="204"/>
    </row>
    <row r="24" spans="2:14" ht="18.75" customHeight="1">
      <c r="B24" s="185" t="s">
        <v>91</v>
      </c>
      <c r="C24" s="186"/>
      <c r="D24" s="186"/>
      <c r="E24" s="186"/>
      <c r="F24" s="186"/>
      <c r="G24" s="187"/>
      <c r="H24" s="188"/>
      <c r="I24" s="188"/>
      <c r="J24" s="188"/>
      <c r="K24" s="188"/>
      <c r="L24" s="188"/>
      <c r="M24" s="188"/>
      <c r="N24" s="188"/>
    </row>
    <row r="25" spans="2:14" ht="15" customHeight="1">
      <c r="B25" s="216" t="s">
        <v>92</v>
      </c>
      <c r="C25" s="216"/>
      <c r="D25" s="216" t="s">
        <v>93</v>
      </c>
      <c r="E25" s="216"/>
      <c r="F25" s="216"/>
      <c r="G25" s="216" t="s">
        <v>94</v>
      </c>
      <c r="H25" s="216"/>
      <c r="I25" s="216"/>
      <c r="J25" s="216"/>
      <c r="K25" s="216"/>
      <c r="L25" s="216"/>
      <c r="M25" s="216"/>
      <c r="N25" s="216"/>
    </row>
    <row r="26" spans="2:14" ht="37.5" customHeight="1">
      <c r="B26" s="217">
        <v>4</v>
      </c>
      <c r="C26" s="217"/>
      <c r="D26" s="218" t="s">
        <v>95</v>
      </c>
      <c r="E26" s="217"/>
      <c r="F26" s="217"/>
      <c r="G26" s="219" t="s">
        <v>96</v>
      </c>
      <c r="H26" s="219"/>
      <c r="I26" s="219"/>
      <c r="J26" s="219"/>
      <c r="K26" s="219"/>
      <c r="L26" s="219"/>
      <c r="M26" s="219"/>
      <c r="N26" s="219"/>
    </row>
    <row r="27" spans="2:14" ht="15" customHeight="1">
      <c r="B27" s="70" t="s">
        <v>97</v>
      </c>
      <c r="C27" s="134" t="s">
        <v>98</v>
      </c>
      <c r="D27" s="134"/>
      <c r="E27" s="134"/>
      <c r="F27" s="134"/>
      <c r="G27" s="134" t="s">
        <v>99</v>
      </c>
      <c r="H27" s="134"/>
      <c r="I27" s="134"/>
      <c r="J27" s="134"/>
      <c r="K27" s="134" t="s">
        <v>100</v>
      </c>
      <c r="L27" s="134"/>
      <c r="M27" s="134"/>
      <c r="N27" s="134"/>
    </row>
    <row r="28" spans="2:14" ht="15" customHeight="1">
      <c r="B28" s="70" t="s">
        <v>101</v>
      </c>
      <c r="C28" s="134" t="s">
        <v>102</v>
      </c>
      <c r="D28" s="134"/>
      <c r="E28" s="134"/>
      <c r="F28" s="134"/>
      <c r="G28" s="134" t="s">
        <v>103</v>
      </c>
      <c r="H28" s="134"/>
      <c r="I28" s="134"/>
      <c r="J28" s="134"/>
      <c r="K28" s="134" t="s">
        <v>104</v>
      </c>
      <c r="L28" s="134"/>
      <c r="M28" s="134"/>
      <c r="N28" s="134"/>
    </row>
    <row r="29" spans="2:14" ht="45" customHeight="1">
      <c r="B29" s="70" t="s">
        <v>105</v>
      </c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</row>
    <row r="30" spans="2:14" ht="15" customHeight="1">
      <c r="B30" s="216" t="s">
        <v>106</v>
      </c>
      <c r="C30" s="216"/>
      <c r="D30" s="216"/>
      <c r="E30" s="216"/>
      <c r="F30" s="216"/>
      <c r="G30" s="216" t="s">
        <v>107</v>
      </c>
      <c r="H30" s="216"/>
      <c r="I30" s="216"/>
      <c r="J30" s="216"/>
      <c r="K30" s="216" t="s">
        <v>108</v>
      </c>
      <c r="L30" s="216"/>
      <c r="M30" s="216"/>
      <c r="N30" s="216"/>
    </row>
    <row r="192" ht="15">
      <c r="R192" s="37" t="s">
        <v>52</v>
      </c>
    </row>
    <row r="193" ht="15">
      <c r="R193" s="37" t="s">
        <v>51</v>
      </c>
    </row>
    <row r="194" ht="15">
      <c r="R194" s="37" t="s">
        <v>50</v>
      </c>
    </row>
    <row r="195" ht="15">
      <c r="R195" s="37" t="s">
        <v>15</v>
      </c>
    </row>
    <row r="196" ht="15">
      <c r="R196" s="37" t="s">
        <v>49</v>
      </c>
    </row>
    <row r="197" ht="15">
      <c r="R197" s="37" t="s">
        <v>48</v>
      </c>
    </row>
    <row r="198" ht="15">
      <c r="R198" s="37" t="s">
        <v>47</v>
      </c>
    </row>
    <row r="199" ht="15">
      <c r="R199" s="37" t="s">
        <v>46</v>
      </c>
    </row>
    <row r="200" ht="15">
      <c r="R200" s="37" t="s">
        <v>45</v>
      </c>
    </row>
    <row r="201" ht="15">
      <c r="R201" s="37" t="s">
        <v>44</v>
      </c>
    </row>
    <row r="202" ht="15">
      <c r="R202" s="37" t="s">
        <v>43</v>
      </c>
    </row>
    <row r="203" ht="15">
      <c r="R203" s="37" t="s">
        <v>42</v>
      </c>
    </row>
    <row r="204" ht="15">
      <c r="R204" s="37" t="s">
        <v>41</v>
      </c>
    </row>
    <row r="205" ht="15">
      <c r="R205" s="37" t="s">
        <v>40</v>
      </c>
    </row>
    <row r="206" ht="15">
      <c r="R206" s="37" t="s">
        <v>39</v>
      </c>
    </row>
    <row r="207" ht="15">
      <c r="R207" s="37" t="s">
        <v>38</v>
      </c>
    </row>
    <row r="208" ht="15">
      <c r="R208" s="37" t="s">
        <v>37</v>
      </c>
    </row>
    <row r="209" ht="15">
      <c r="R209" s="37" t="s">
        <v>36</v>
      </c>
    </row>
    <row r="210" ht="15">
      <c r="R210" s="37" t="s">
        <v>35</v>
      </c>
    </row>
    <row r="211" ht="15">
      <c r="R211" s="37" t="s">
        <v>34</v>
      </c>
    </row>
    <row r="215" ht="15">
      <c r="R215" s="37" t="s">
        <v>33</v>
      </c>
    </row>
    <row r="216" ht="15">
      <c r="R216" s="37" t="s">
        <v>32</v>
      </c>
    </row>
    <row r="217" ht="15">
      <c r="R217" s="37" t="s">
        <v>31</v>
      </c>
    </row>
    <row r="218" ht="15">
      <c r="R218" s="37" t="s">
        <v>30</v>
      </c>
    </row>
    <row r="219" ht="15">
      <c r="R219" s="37" t="s">
        <v>29</v>
      </c>
    </row>
    <row r="220" ht="15">
      <c r="R220" s="37" t="s">
        <v>28</v>
      </c>
    </row>
    <row r="221" ht="15">
      <c r="R221" s="37" t="s">
        <v>27</v>
      </c>
    </row>
    <row r="223" ht="15">
      <c r="R223" s="37" t="s">
        <v>109</v>
      </c>
    </row>
    <row r="224" ht="15">
      <c r="R224" s="37" t="s">
        <v>110</v>
      </c>
    </row>
    <row r="225" ht="15">
      <c r="R225" s="37" t="s">
        <v>111</v>
      </c>
    </row>
    <row r="227" ht="15">
      <c r="R227" s="37" t="s">
        <v>112</v>
      </c>
    </row>
    <row r="228" ht="15">
      <c r="R228" s="37" t="s">
        <v>113</v>
      </c>
    </row>
    <row r="229" ht="15">
      <c r="R229" s="37" t="s">
        <v>114</v>
      </c>
    </row>
    <row r="230" ht="15">
      <c r="R230" s="37" t="s">
        <v>115</v>
      </c>
    </row>
    <row r="232" ht="15">
      <c r="R232" s="71" t="s">
        <v>116</v>
      </c>
    </row>
    <row r="233" ht="15">
      <c r="R233" s="71" t="s">
        <v>117</v>
      </c>
    </row>
    <row r="234" ht="15">
      <c r="R234" s="71" t="s">
        <v>118</v>
      </c>
    </row>
    <row r="235" ht="15">
      <c r="R235" s="71" t="s">
        <v>119</v>
      </c>
    </row>
    <row r="237" ht="15">
      <c r="R237" s="71" t="s">
        <v>120</v>
      </c>
    </row>
    <row r="238" ht="15">
      <c r="R238" s="71" t="s">
        <v>121</v>
      </c>
    </row>
    <row r="239" ht="15">
      <c r="R239" s="71" t="s">
        <v>122</v>
      </c>
    </row>
    <row r="241" ht="15">
      <c r="R241" s="71" t="s">
        <v>123</v>
      </c>
    </row>
    <row r="242" ht="15">
      <c r="R242" s="71" t="s">
        <v>124</v>
      </c>
    </row>
  </sheetData>
  <sheetProtection/>
  <mergeCells count="58">
    <mergeCell ref="C29:F29"/>
    <mergeCell ref="G29:J29"/>
    <mergeCell ref="K29:N29"/>
    <mergeCell ref="B30:F30"/>
    <mergeCell ref="G30:J30"/>
    <mergeCell ref="K30:N30"/>
    <mergeCell ref="C27:F27"/>
    <mergeCell ref="G27:J27"/>
    <mergeCell ref="K27:N27"/>
    <mergeCell ref="C28:F28"/>
    <mergeCell ref="G28:J28"/>
    <mergeCell ref="K28:N28"/>
    <mergeCell ref="B25:C25"/>
    <mergeCell ref="D25:F25"/>
    <mergeCell ref="G25:N25"/>
    <mergeCell ref="B26:C26"/>
    <mergeCell ref="D26:F26"/>
    <mergeCell ref="G26:N26"/>
    <mergeCell ref="B24:G24"/>
    <mergeCell ref="H24:N24"/>
    <mergeCell ref="B18:D18"/>
    <mergeCell ref="E18:G18"/>
    <mergeCell ref="H18:N18"/>
    <mergeCell ref="B19:G19"/>
    <mergeCell ref="H19:N19"/>
    <mergeCell ref="B20:G20"/>
    <mergeCell ref="H20:N20"/>
    <mergeCell ref="B22:G23"/>
    <mergeCell ref="H22:I22"/>
    <mergeCell ref="K22:N22"/>
    <mergeCell ref="H23:I23"/>
    <mergeCell ref="K23:N23"/>
    <mergeCell ref="B14:G14"/>
    <mergeCell ref="H14:N14"/>
    <mergeCell ref="B15:G15"/>
    <mergeCell ref="H15:N15"/>
    <mergeCell ref="B17:D17"/>
    <mergeCell ref="E17:G17"/>
    <mergeCell ref="H17:N17"/>
    <mergeCell ref="B12:G12"/>
    <mergeCell ref="H12:N12"/>
    <mergeCell ref="B6:G6"/>
    <mergeCell ref="H6:K6"/>
    <mergeCell ref="L6:N6"/>
    <mergeCell ref="B7:G7"/>
    <mergeCell ref="H7:K7"/>
    <mergeCell ref="L7:N7"/>
    <mergeCell ref="B8:K8"/>
    <mergeCell ref="L8:N8"/>
    <mergeCell ref="B9:K9"/>
    <mergeCell ref="L9:N9"/>
    <mergeCell ref="B11:N11"/>
    <mergeCell ref="B2:C2"/>
    <mergeCell ref="D2:I2"/>
    <mergeCell ref="J2:L2"/>
    <mergeCell ref="M2:N2"/>
    <mergeCell ref="B4:D4"/>
    <mergeCell ref="E4:N4"/>
  </mergeCells>
  <dataValidations count="4">
    <dataValidation type="list" allowBlank="1" showInputMessage="1" showErrorMessage="1" sqref="E4:N4">
      <formula1>$R$192:$R$211</formula1>
    </dataValidation>
    <dataValidation type="list" allowBlank="1" showInputMessage="1" showErrorMessage="1" sqref="H20:N20">
      <formula1>$R$240</formula1>
    </dataValidation>
    <dataValidation type="list" allowBlank="1" showInputMessage="1" showErrorMessage="1" sqref="B20:G20">
      <formula1>$R$236:$R$238</formula1>
    </dataValidation>
    <dataValidation type="list" allowBlank="1" showInputMessage="1" showErrorMessage="1" sqref="L7:N7">
      <formula1>$R$222:$R$224</formula1>
    </dataValidation>
  </dataValidations>
  <printOptions/>
  <pageMargins left="0.1968503937007874" right="0.1968503937007874" top="0.1968503937007874" bottom="0.1968503937007874" header="0.1968503937007874" footer="0.1968503937007874"/>
  <pageSetup orientation="portrait" scale="7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R242"/>
  <sheetViews>
    <sheetView view="pageBreakPreview" zoomScale="85" zoomScaleSheetLayoutView="85" zoomScalePageLayoutView="0" workbookViewId="0" topLeftCell="A2">
      <selection activeCell="R20" sqref="R20"/>
    </sheetView>
  </sheetViews>
  <sheetFormatPr defaultColWidth="11.421875" defaultRowHeight="15"/>
  <cols>
    <col min="1" max="1" width="2.8515625" style="0" customWidth="1"/>
    <col min="2" max="2" width="10.7109375" style="0" customWidth="1"/>
    <col min="3" max="14" width="9.28125" style="0" customWidth="1"/>
    <col min="18" max="18" width="51.00390625" style="0" customWidth="1"/>
  </cols>
  <sheetData>
    <row r="1" spans="1:14" ht="5.25" customHeight="1" thickBot="1">
      <c r="A1" s="68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69.75" customHeight="1">
      <c r="A2" s="66"/>
      <c r="B2" s="152"/>
      <c r="C2" s="153"/>
      <c r="D2" s="154" t="s">
        <v>88</v>
      </c>
      <c r="E2" s="155"/>
      <c r="F2" s="155"/>
      <c r="G2" s="155"/>
      <c r="H2" s="155"/>
      <c r="I2" s="155"/>
      <c r="J2" s="156" t="s">
        <v>87</v>
      </c>
      <c r="K2" s="157"/>
      <c r="L2" s="158"/>
      <c r="M2" s="153"/>
      <c r="N2" s="159"/>
    </row>
    <row r="3" spans="1:14" ht="5.25" customHeight="1">
      <c r="A3" s="66"/>
      <c r="B3" s="65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3"/>
    </row>
    <row r="4" spans="1:14" ht="18" customHeight="1">
      <c r="A4" s="42"/>
      <c r="B4" s="160" t="s">
        <v>86</v>
      </c>
      <c r="C4" s="161"/>
      <c r="D4" s="162"/>
      <c r="E4" s="163" t="s">
        <v>34</v>
      </c>
      <c r="F4" s="164"/>
      <c r="G4" s="164"/>
      <c r="H4" s="164"/>
      <c r="I4" s="164"/>
      <c r="J4" s="164"/>
      <c r="K4" s="164"/>
      <c r="L4" s="164"/>
      <c r="M4" s="164"/>
      <c r="N4" s="165"/>
    </row>
    <row r="5" spans="1:14" ht="5.25" customHeight="1">
      <c r="A5" s="42"/>
      <c r="B5" s="62"/>
      <c r="C5" s="61"/>
      <c r="D5" s="61"/>
      <c r="E5" s="60"/>
      <c r="F5" s="60"/>
      <c r="G5" s="60"/>
      <c r="H5" s="60"/>
      <c r="I5" s="60"/>
      <c r="J5" s="60"/>
      <c r="K5" s="60"/>
      <c r="L5" s="60"/>
      <c r="M5" s="60"/>
      <c r="N5" s="59"/>
    </row>
    <row r="6" spans="1:14" ht="17.25" customHeight="1">
      <c r="A6" s="42"/>
      <c r="B6" s="169" t="s">
        <v>84</v>
      </c>
      <c r="C6" s="170"/>
      <c r="D6" s="170"/>
      <c r="E6" s="170"/>
      <c r="F6" s="170"/>
      <c r="G6" s="170"/>
      <c r="H6" s="170" t="s">
        <v>83</v>
      </c>
      <c r="I6" s="170"/>
      <c r="J6" s="170"/>
      <c r="K6" s="170"/>
      <c r="L6" s="171" t="s">
        <v>82</v>
      </c>
      <c r="M6" s="172"/>
      <c r="N6" s="173"/>
    </row>
    <row r="7" spans="1:14" ht="77.25" customHeight="1">
      <c r="A7" s="42"/>
      <c r="B7" s="166" t="s">
        <v>201</v>
      </c>
      <c r="C7" s="167"/>
      <c r="D7" s="167"/>
      <c r="E7" s="167"/>
      <c r="F7" s="167"/>
      <c r="G7" s="167"/>
      <c r="H7" s="167" t="s">
        <v>225</v>
      </c>
      <c r="I7" s="167"/>
      <c r="J7" s="167"/>
      <c r="K7" s="167"/>
      <c r="L7" s="174" t="s">
        <v>111</v>
      </c>
      <c r="M7" s="175"/>
      <c r="N7" s="176"/>
    </row>
    <row r="8" spans="1:14" ht="30" customHeight="1">
      <c r="A8" s="42"/>
      <c r="B8" s="177" t="s">
        <v>89</v>
      </c>
      <c r="C8" s="178"/>
      <c r="D8" s="178"/>
      <c r="E8" s="178"/>
      <c r="F8" s="178"/>
      <c r="G8" s="178"/>
      <c r="H8" s="178"/>
      <c r="I8" s="178"/>
      <c r="J8" s="178"/>
      <c r="K8" s="178"/>
      <c r="L8" s="179" t="s">
        <v>77</v>
      </c>
      <c r="M8" s="180"/>
      <c r="N8" s="181"/>
    </row>
    <row r="9" spans="1:14" ht="43.5" customHeight="1">
      <c r="A9" s="42"/>
      <c r="B9" s="209" t="s">
        <v>172</v>
      </c>
      <c r="C9" s="210"/>
      <c r="D9" s="210"/>
      <c r="E9" s="210"/>
      <c r="F9" s="210"/>
      <c r="G9" s="210"/>
      <c r="H9" s="210"/>
      <c r="I9" s="210"/>
      <c r="J9" s="210"/>
      <c r="K9" s="210"/>
      <c r="L9" s="211">
        <v>1</v>
      </c>
      <c r="M9" s="167"/>
      <c r="N9" s="168"/>
    </row>
    <row r="10" spans="1:14" ht="5.25" customHeight="1">
      <c r="A10" s="42"/>
      <c r="B10" s="53"/>
      <c r="C10" s="52"/>
      <c r="D10" s="52"/>
      <c r="E10" s="52"/>
      <c r="F10" s="52"/>
      <c r="G10" s="52"/>
      <c r="H10" s="52"/>
      <c r="I10" s="52"/>
      <c r="J10" s="52"/>
      <c r="K10" s="52"/>
      <c r="L10" s="51"/>
      <c r="M10" s="50"/>
      <c r="N10" s="49"/>
    </row>
    <row r="11" spans="1:14" ht="15">
      <c r="A11" s="42"/>
      <c r="B11" s="182" t="s">
        <v>74</v>
      </c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4"/>
    </row>
    <row r="12" spans="1:14" ht="66.75" customHeight="1">
      <c r="A12" s="42"/>
      <c r="B12" s="166" t="s">
        <v>256</v>
      </c>
      <c r="C12" s="167"/>
      <c r="D12" s="167"/>
      <c r="E12" s="167"/>
      <c r="F12" s="167"/>
      <c r="G12" s="167"/>
      <c r="H12" s="167" t="s">
        <v>202</v>
      </c>
      <c r="I12" s="167"/>
      <c r="J12" s="167"/>
      <c r="K12" s="167"/>
      <c r="L12" s="167"/>
      <c r="M12" s="167"/>
      <c r="N12" s="168"/>
    </row>
    <row r="13" spans="1:14" ht="5.25" customHeight="1">
      <c r="A13" s="42"/>
      <c r="B13" s="48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6"/>
    </row>
    <row r="14" spans="1:14" ht="15">
      <c r="A14" s="42"/>
      <c r="B14" s="182" t="s">
        <v>71</v>
      </c>
      <c r="C14" s="183"/>
      <c r="D14" s="183"/>
      <c r="E14" s="183"/>
      <c r="F14" s="183"/>
      <c r="G14" s="183"/>
      <c r="H14" s="183" t="s">
        <v>70</v>
      </c>
      <c r="I14" s="183"/>
      <c r="J14" s="183"/>
      <c r="K14" s="183"/>
      <c r="L14" s="183"/>
      <c r="M14" s="183"/>
      <c r="N14" s="184"/>
    </row>
    <row r="15" spans="1:14" ht="72.75" customHeight="1">
      <c r="A15" s="42"/>
      <c r="B15" s="166" t="s">
        <v>257</v>
      </c>
      <c r="C15" s="167"/>
      <c r="D15" s="167"/>
      <c r="E15" s="167"/>
      <c r="F15" s="167"/>
      <c r="G15" s="167"/>
      <c r="H15" s="167" t="s">
        <v>208</v>
      </c>
      <c r="I15" s="167"/>
      <c r="J15" s="167"/>
      <c r="K15" s="167"/>
      <c r="L15" s="167"/>
      <c r="M15" s="167"/>
      <c r="N15" s="168"/>
    </row>
    <row r="16" spans="1:14" ht="5.25" customHeight="1">
      <c r="A16" s="42"/>
      <c r="B16" s="45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3"/>
    </row>
    <row r="17" spans="1:14" ht="15">
      <c r="A17" s="42"/>
      <c r="B17" s="177" t="s">
        <v>67</v>
      </c>
      <c r="C17" s="178"/>
      <c r="D17" s="178"/>
      <c r="E17" s="178" t="s">
        <v>66</v>
      </c>
      <c r="F17" s="178"/>
      <c r="G17" s="178"/>
      <c r="H17" s="194" t="s">
        <v>65</v>
      </c>
      <c r="I17" s="183"/>
      <c r="J17" s="183"/>
      <c r="K17" s="183"/>
      <c r="L17" s="183"/>
      <c r="M17" s="183"/>
      <c r="N17" s="184"/>
    </row>
    <row r="18" spans="1:14" ht="48" customHeight="1">
      <c r="A18" s="42"/>
      <c r="B18" s="195">
        <v>1</v>
      </c>
      <c r="C18" s="190"/>
      <c r="D18" s="196"/>
      <c r="E18" s="212">
        <v>1187</v>
      </c>
      <c r="F18" s="190"/>
      <c r="G18" s="196"/>
      <c r="H18" s="212" t="s">
        <v>117</v>
      </c>
      <c r="I18" s="190"/>
      <c r="J18" s="190"/>
      <c r="K18" s="190"/>
      <c r="L18" s="190"/>
      <c r="M18" s="190"/>
      <c r="N18" s="192"/>
    </row>
    <row r="19" spans="1:14" ht="15" customHeight="1">
      <c r="A19" s="42"/>
      <c r="B19" s="182" t="s">
        <v>61</v>
      </c>
      <c r="C19" s="183"/>
      <c r="D19" s="183"/>
      <c r="E19" s="183"/>
      <c r="F19" s="183"/>
      <c r="G19" s="193"/>
      <c r="H19" s="194" t="s">
        <v>60</v>
      </c>
      <c r="I19" s="183"/>
      <c r="J19" s="183"/>
      <c r="K19" s="183"/>
      <c r="L19" s="183"/>
      <c r="M19" s="183"/>
      <c r="N19" s="184"/>
    </row>
    <row r="20" spans="1:14" ht="43.5" customHeight="1">
      <c r="A20" s="42"/>
      <c r="B20" s="195" t="s">
        <v>121</v>
      </c>
      <c r="C20" s="190"/>
      <c r="D20" s="190"/>
      <c r="E20" s="190"/>
      <c r="F20" s="190"/>
      <c r="G20" s="196"/>
      <c r="H20" s="191" t="s">
        <v>123</v>
      </c>
      <c r="I20" s="190"/>
      <c r="J20" s="190"/>
      <c r="K20" s="190"/>
      <c r="L20" s="190"/>
      <c r="M20" s="190"/>
      <c r="N20" s="192"/>
    </row>
    <row r="21" spans="1:14" ht="6" customHeight="1">
      <c r="A21" s="42"/>
      <c r="B21" s="45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3"/>
    </row>
    <row r="22" spans="2:14" s="69" customFormat="1" ht="31.5" customHeight="1">
      <c r="B22" s="185" t="s">
        <v>90</v>
      </c>
      <c r="C22" s="186"/>
      <c r="D22" s="186"/>
      <c r="E22" s="186"/>
      <c r="F22" s="186"/>
      <c r="G22" s="187"/>
      <c r="H22" s="203" t="s">
        <v>56</v>
      </c>
      <c r="I22" s="204"/>
      <c r="J22" s="38"/>
      <c r="K22" s="205" t="s">
        <v>55</v>
      </c>
      <c r="L22" s="206"/>
      <c r="M22" s="206"/>
      <c r="N22" s="207"/>
    </row>
    <row r="23" spans="2:14" s="69" customFormat="1" ht="31.5" customHeight="1">
      <c r="B23" s="213"/>
      <c r="C23" s="214"/>
      <c r="D23" s="214"/>
      <c r="E23" s="214"/>
      <c r="F23" s="214"/>
      <c r="G23" s="215"/>
      <c r="H23" s="203" t="s">
        <v>54</v>
      </c>
      <c r="I23" s="204"/>
      <c r="J23" s="38"/>
      <c r="K23" s="203"/>
      <c r="L23" s="208"/>
      <c r="M23" s="208"/>
      <c r="N23" s="204"/>
    </row>
    <row r="24" spans="2:14" ht="18.75" customHeight="1">
      <c r="B24" s="185" t="s">
        <v>91</v>
      </c>
      <c r="C24" s="186"/>
      <c r="D24" s="186"/>
      <c r="E24" s="186"/>
      <c r="F24" s="186"/>
      <c r="G24" s="187"/>
      <c r="H24" s="188"/>
      <c r="I24" s="188"/>
      <c r="J24" s="188"/>
      <c r="K24" s="188"/>
      <c r="L24" s="188"/>
      <c r="M24" s="188"/>
      <c r="N24" s="188"/>
    </row>
    <row r="25" spans="2:14" ht="15" customHeight="1">
      <c r="B25" s="216" t="s">
        <v>92</v>
      </c>
      <c r="C25" s="216"/>
      <c r="D25" s="216" t="s">
        <v>93</v>
      </c>
      <c r="E25" s="216"/>
      <c r="F25" s="216"/>
      <c r="G25" s="216" t="s">
        <v>94</v>
      </c>
      <c r="H25" s="216"/>
      <c r="I25" s="216"/>
      <c r="J25" s="216"/>
      <c r="K25" s="216"/>
      <c r="L25" s="216"/>
      <c r="M25" s="216"/>
      <c r="N25" s="216"/>
    </row>
    <row r="26" spans="2:14" ht="37.5" customHeight="1">
      <c r="B26" s="217">
        <v>4</v>
      </c>
      <c r="C26" s="217"/>
      <c r="D26" s="218" t="s">
        <v>95</v>
      </c>
      <c r="E26" s="217"/>
      <c r="F26" s="217"/>
      <c r="G26" s="219" t="s">
        <v>96</v>
      </c>
      <c r="H26" s="219"/>
      <c r="I26" s="219"/>
      <c r="J26" s="219"/>
      <c r="K26" s="219"/>
      <c r="L26" s="219"/>
      <c r="M26" s="219"/>
      <c r="N26" s="219"/>
    </row>
    <row r="27" spans="2:14" ht="15" customHeight="1">
      <c r="B27" s="70" t="s">
        <v>97</v>
      </c>
      <c r="C27" s="134" t="s">
        <v>98</v>
      </c>
      <c r="D27" s="134"/>
      <c r="E27" s="134"/>
      <c r="F27" s="134"/>
      <c r="G27" s="134" t="s">
        <v>99</v>
      </c>
      <c r="H27" s="134"/>
      <c r="I27" s="134"/>
      <c r="J27" s="134"/>
      <c r="K27" s="134" t="s">
        <v>100</v>
      </c>
      <c r="L27" s="134"/>
      <c r="M27" s="134"/>
      <c r="N27" s="134"/>
    </row>
    <row r="28" spans="2:14" ht="15" customHeight="1">
      <c r="B28" s="70" t="s">
        <v>101</v>
      </c>
      <c r="C28" s="134" t="s">
        <v>102</v>
      </c>
      <c r="D28" s="134"/>
      <c r="E28" s="134"/>
      <c r="F28" s="134"/>
      <c r="G28" s="134" t="s">
        <v>103</v>
      </c>
      <c r="H28" s="134"/>
      <c r="I28" s="134"/>
      <c r="J28" s="134"/>
      <c r="K28" s="134" t="s">
        <v>104</v>
      </c>
      <c r="L28" s="134"/>
      <c r="M28" s="134"/>
      <c r="N28" s="134"/>
    </row>
    <row r="29" spans="2:14" ht="45" customHeight="1">
      <c r="B29" s="70" t="s">
        <v>105</v>
      </c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</row>
    <row r="30" spans="2:14" ht="15" customHeight="1">
      <c r="B30" s="216" t="s">
        <v>106</v>
      </c>
      <c r="C30" s="216"/>
      <c r="D30" s="216"/>
      <c r="E30" s="216"/>
      <c r="F30" s="216"/>
      <c r="G30" s="216" t="s">
        <v>107</v>
      </c>
      <c r="H30" s="216"/>
      <c r="I30" s="216"/>
      <c r="J30" s="216"/>
      <c r="K30" s="216" t="s">
        <v>108</v>
      </c>
      <c r="L30" s="216"/>
      <c r="M30" s="216"/>
      <c r="N30" s="216"/>
    </row>
    <row r="192" ht="15">
      <c r="R192" s="37" t="s">
        <v>52</v>
      </c>
    </row>
    <row r="193" ht="15">
      <c r="R193" s="37" t="s">
        <v>51</v>
      </c>
    </row>
    <row r="194" ht="15">
      <c r="R194" s="37" t="s">
        <v>50</v>
      </c>
    </row>
    <row r="195" ht="15">
      <c r="R195" s="37" t="s">
        <v>15</v>
      </c>
    </row>
    <row r="196" ht="15">
      <c r="R196" s="37" t="s">
        <v>49</v>
      </c>
    </row>
    <row r="197" ht="15">
      <c r="R197" s="37" t="s">
        <v>48</v>
      </c>
    </row>
    <row r="198" ht="15">
      <c r="R198" s="37" t="s">
        <v>47</v>
      </c>
    </row>
    <row r="199" ht="15">
      <c r="R199" s="37" t="s">
        <v>46</v>
      </c>
    </row>
    <row r="200" ht="15">
      <c r="R200" s="37" t="s">
        <v>45</v>
      </c>
    </row>
    <row r="201" ht="15">
      <c r="R201" s="37" t="s">
        <v>44</v>
      </c>
    </row>
    <row r="202" ht="15">
      <c r="R202" s="37" t="s">
        <v>43</v>
      </c>
    </row>
    <row r="203" ht="15">
      <c r="R203" s="37" t="s">
        <v>42</v>
      </c>
    </row>
    <row r="204" ht="15">
      <c r="R204" s="37" t="s">
        <v>41</v>
      </c>
    </row>
    <row r="205" ht="15">
      <c r="R205" s="37" t="s">
        <v>40</v>
      </c>
    </row>
    <row r="206" ht="15">
      <c r="R206" s="37" t="s">
        <v>39</v>
      </c>
    </row>
    <row r="207" ht="15">
      <c r="R207" s="37" t="s">
        <v>38</v>
      </c>
    </row>
    <row r="208" ht="15">
      <c r="R208" s="37" t="s">
        <v>37</v>
      </c>
    </row>
    <row r="209" ht="15">
      <c r="R209" s="37" t="s">
        <v>36</v>
      </c>
    </row>
    <row r="210" ht="15">
      <c r="R210" s="37" t="s">
        <v>35</v>
      </c>
    </row>
    <row r="211" ht="15">
      <c r="R211" s="37" t="s">
        <v>34</v>
      </c>
    </row>
    <row r="215" ht="15">
      <c r="R215" s="37" t="s">
        <v>33</v>
      </c>
    </row>
    <row r="216" ht="15">
      <c r="R216" s="37" t="s">
        <v>32</v>
      </c>
    </row>
    <row r="217" ht="15">
      <c r="R217" s="37" t="s">
        <v>31</v>
      </c>
    </row>
    <row r="218" ht="15">
      <c r="R218" s="37" t="s">
        <v>30</v>
      </c>
    </row>
    <row r="219" ht="15">
      <c r="R219" s="37" t="s">
        <v>29</v>
      </c>
    </row>
    <row r="220" ht="15">
      <c r="R220" s="37" t="s">
        <v>28</v>
      </c>
    </row>
    <row r="221" ht="15">
      <c r="R221" s="37" t="s">
        <v>27</v>
      </c>
    </row>
    <row r="223" ht="15">
      <c r="R223" s="37" t="s">
        <v>109</v>
      </c>
    </row>
    <row r="224" ht="15">
      <c r="R224" s="37" t="s">
        <v>110</v>
      </c>
    </row>
    <row r="225" ht="15">
      <c r="R225" s="37" t="s">
        <v>111</v>
      </c>
    </row>
    <row r="227" ht="15">
      <c r="R227" s="37" t="s">
        <v>112</v>
      </c>
    </row>
    <row r="228" ht="15">
      <c r="R228" s="37" t="s">
        <v>113</v>
      </c>
    </row>
    <row r="229" ht="15">
      <c r="R229" s="37" t="s">
        <v>114</v>
      </c>
    </row>
    <row r="230" ht="15">
      <c r="R230" s="37" t="s">
        <v>115</v>
      </c>
    </row>
    <row r="232" ht="15">
      <c r="R232" s="71" t="s">
        <v>116</v>
      </c>
    </row>
    <row r="233" ht="15">
      <c r="R233" s="71" t="s">
        <v>117</v>
      </c>
    </row>
    <row r="234" ht="15">
      <c r="R234" s="71" t="s">
        <v>118</v>
      </c>
    </row>
    <row r="235" ht="15">
      <c r="R235" s="71" t="s">
        <v>119</v>
      </c>
    </row>
    <row r="237" ht="15">
      <c r="R237" s="71" t="s">
        <v>120</v>
      </c>
    </row>
    <row r="238" ht="15">
      <c r="R238" s="71" t="s">
        <v>121</v>
      </c>
    </row>
    <row r="239" ht="15">
      <c r="R239" s="71" t="s">
        <v>122</v>
      </c>
    </row>
    <row r="241" ht="15">
      <c r="R241" s="71" t="s">
        <v>123</v>
      </c>
    </row>
    <row r="242" ht="15">
      <c r="R242" s="71" t="s">
        <v>124</v>
      </c>
    </row>
  </sheetData>
  <sheetProtection/>
  <mergeCells count="58">
    <mergeCell ref="C29:F29"/>
    <mergeCell ref="G29:J29"/>
    <mergeCell ref="K29:N29"/>
    <mergeCell ref="B30:F30"/>
    <mergeCell ref="G30:J30"/>
    <mergeCell ref="K30:N30"/>
    <mergeCell ref="C27:F27"/>
    <mergeCell ref="G27:J27"/>
    <mergeCell ref="K27:N27"/>
    <mergeCell ref="C28:F28"/>
    <mergeCell ref="G28:J28"/>
    <mergeCell ref="K28:N28"/>
    <mergeCell ref="B25:C25"/>
    <mergeCell ref="D25:F25"/>
    <mergeCell ref="G25:N25"/>
    <mergeCell ref="B26:C26"/>
    <mergeCell ref="D26:F26"/>
    <mergeCell ref="G26:N26"/>
    <mergeCell ref="B24:G24"/>
    <mergeCell ref="H24:N24"/>
    <mergeCell ref="B18:D18"/>
    <mergeCell ref="E18:G18"/>
    <mergeCell ref="H18:N18"/>
    <mergeCell ref="B19:G19"/>
    <mergeCell ref="H19:N19"/>
    <mergeCell ref="B20:G20"/>
    <mergeCell ref="H20:N20"/>
    <mergeCell ref="B22:G23"/>
    <mergeCell ref="H22:I22"/>
    <mergeCell ref="K22:N22"/>
    <mergeCell ref="H23:I23"/>
    <mergeCell ref="K23:N23"/>
    <mergeCell ref="B14:G14"/>
    <mergeCell ref="H14:N14"/>
    <mergeCell ref="B15:G15"/>
    <mergeCell ref="H15:N15"/>
    <mergeCell ref="B17:D17"/>
    <mergeCell ref="E17:G17"/>
    <mergeCell ref="H17:N17"/>
    <mergeCell ref="B12:G12"/>
    <mergeCell ref="H12:N12"/>
    <mergeCell ref="B6:G6"/>
    <mergeCell ref="H6:K6"/>
    <mergeCell ref="L6:N6"/>
    <mergeCell ref="B7:G7"/>
    <mergeCell ref="H7:K7"/>
    <mergeCell ref="L7:N7"/>
    <mergeCell ref="B8:K8"/>
    <mergeCell ref="L8:N8"/>
    <mergeCell ref="B9:K9"/>
    <mergeCell ref="L9:N9"/>
    <mergeCell ref="B11:N11"/>
    <mergeCell ref="B2:C2"/>
    <mergeCell ref="D2:I2"/>
    <mergeCell ref="J2:L2"/>
    <mergeCell ref="M2:N2"/>
    <mergeCell ref="B4:D4"/>
    <mergeCell ref="E4:N4"/>
  </mergeCells>
  <dataValidations count="4">
    <dataValidation type="list" allowBlank="1" showInputMessage="1" showErrorMessage="1" sqref="L7:N7">
      <formula1>$R$222:$R$224</formula1>
    </dataValidation>
    <dataValidation type="list" allowBlank="1" showInputMessage="1" showErrorMessage="1" sqref="B20:G20">
      <formula1>$R$236:$R$238</formula1>
    </dataValidation>
    <dataValidation type="list" allowBlank="1" showInputMessage="1" showErrorMessage="1" sqref="H20:N20">
      <formula1>$R$240</formula1>
    </dataValidation>
    <dataValidation type="list" allowBlank="1" showInputMessage="1" showErrorMessage="1" sqref="E4:N4">
      <formula1>$R$192:$R$211</formula1>
    </dataValidation>
  </dataValidations>
  <printOptions/>
  <pageMargins left="0.1968503937007874" right="0.1968503937007874" top="0.1968503937007874" bottom="0.1968503937007874" header="0.1968503937007874" footer="0.1968503937007874"/>
  <pageSetup orientation="portrait" scale="7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R242"/>
  <sheetViews>
    <sheetView view="pageBreakPreview" zoomScale="85" zoomScaleSheetLayoutView="85" zoomScalePageLayoutView="0" workbookViewId="0" topLeftCell="A12">
      <selection activeCell="H15" sqref="H15:N15"/>
    </sheetView>
  </sheetViews>
  <sheetFormatPr defaultColWidth="11.421875" defaultRowHeight="15"/>
  <cols>
    <col min="1" max="1" width="2.8515625" style="0" customWidth="1"/>
    <col min="2" max="2" width="10.7109375" style="0" customWidth="1"/>
    <col min="3" max="14" width="9.28125" style="0" customWidth="1"/>
    <col min="18" max="18" width="51.00390625" style="0" customWidth="1"/>
  </cols>
  <sheetData>
    <row r="1" spans="1:14" ht="5.25" customHeight="1" thickBot="1">
      <c r="A1" s="68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69.75" customHeight="1">
      <c r="A2" s="66"/>
      <c r="B2" s="152"/>
      <c r="C2" s="153"/>
      <c r="D2" s="154" t="s">
        <v>88</v>
      </c>
      <c r="E2" s="155"/>
      <c r="F2" s="155"/>
      <c r="G2" s="155"/>
      <c r="H2" s="155"/>
      <c r="I2" s="155"/>
      <c r="J2" s="156" t="s">
        <v>87</v>
      </c>
      <c r="K2" s="157"/>
      <c r="L2" s="158"/>
      <c r="M2" s="153"/>
      <c r="N2" s="159"/>
    </row>
    <row r="3" spans="1:14" ht="5.25" customHeight="1">
      <c r="A3" s="66"/>
      <c r="B3" s="65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3"/>
    </row>
    <row r="4" spans="1:14" ht="18" customHeight="1">
      <c r="A4" s="42"/>
      <c r="B4" s="160" t="s">
        <v>86</v>
      </c>
      <c r="C4" s="161"/>
      <c r="D4" s="162"/>
      <c r="E4" s="163" t="s">
        <v>34</v>
      </c>
      <c r="F4" s="164"/>
      <c r="G4" s="164"/>
      <c r="H4" s="164"/>
      <c r="I4" s="164"/>
      <c r="J4" s="164"/>
      <c r="K4" s="164"/>
      <c r="L4" s="164"/>
      <c r="M4" s="164"/>
      <c r="N4" s="165"/>
    </row>
    <row r="5" spans="1:14" ht="5.25" customHeight="1">
      <c r="A5" s="42"/>
      <c r="B5" s="62"/>
      <c r="C5" s="61"/>
      <c r="D5" s="61"/>
      <c r="E5" s="60"/>
      <c r="F5" s="60"/>
      <c r="G5" s="60"/>
      <c r="H5" s="60"/>
      <c r="I5" s="60"/>
      <c r="J5" s="60"/>
      <c r="K5" s="60"/>
      <c r="L5" s="60"/>
      <c r="M5" s="60"/>
      <c r="N5" s="59"/>
    </row>
    <row r="6" spans="1:14" ht="17.25" customHeight="1">
      <c r="A6" s="42"/>
      <c r="B6" s="169" t="s">
        <v>84</v>
      </c>
      <c r="C6" s="170"/>
      <c r="D6" s="170"/>
      <c r="E6" s="170"/>
      <c r="F6" s="170"/>
      <c r="G6" s="170"/>
      <c r="H6" s="170" t="s">
        <v>83</v>
      </c>
      <c r="I6" s="170"/>
      <c r="J6" s="170"/>
      <c r="K6" s="170"/>
      <c r="L6" s="171" t="s">
        <v>82</v>
      </c>
      <c r="M6" s="172"/>
      <c r="N6" s="173"/>
    </row>
    <row r="7" spans="1:14" ht="77.25" customHeight="1">
      <c r="A7" s="42"/>
      <c r="B7" s="209" t="s">
        <v>263</v>
      </c>
      <c r="C7" s="210"/>
      <c r="D7" s="210"/>
      <c r="E7" s="210"/>
      <c r="F7" s="210"/>
      <c r="G7" s="210"/>
      <c r="H7" s="167" t="s">
        <v>226</v>
      </c>
      <c r="I7" s="167"/>
      <c r="J7" s="167"/>
      <c r="K7" s="167"/>
      <c r="L7" s="174" t="s">
        <v>111</v>
      </c>
      <c r="M7" s="175"/>
      <c r="N7" s="176"/>
    </row>
    <row r="8" spans="1:14" ht="30" customHeight="1">
      <c r="A8" s="42"/>
      <c r="B8" s="177" t="s">
        <v>89</v>
      </c>
      <c r="C8" s="178"/>
      <c r="D8" s="178"/>
      <c r="E8" s="178"/>
      <c r="F8" s="178"/>
      <c r="G8" s="178"/>
      <c r="H8" s="178"/>
      <c r="I8" s="178"/>
      <c r="J8" s="178"/>
      <c r="K8" s="178"/>
      <c r="L8" s="179" t="s">
        <v>77</v>
      </c>
      <c r="M8" s="180"/>
      <c r="N8" s="181"/>
    </row>
    <row r="9" spans="1:14" ht="43.5" customHeight="1">
      <c r="A9" s="42"/>
      <c r="B9" s="209" t="s">
        <v>203</v>
      </c>
      <c r="C9" s="210"/>
      <c r="D9" s="210"/>
      <c r="E9" s="210"/>
      <c r="F9" s="210"/>
      <c r="G9" s="210"/>
      <c r="H9" s="210"/>
      <c r="I9" s="210"/>
      <c r="J9" s="210"/>
      <c r="K9" s="210"/>
      <c r="L9" s="211">
        <v>1</v>
      </c>
      <c r="M9" s="167"/>
      <c r="N9" s="168"/>
    </row>
    <row r="10" spans="1:14" ht="5.25" customHeight="1">
      <c r="A10" s="42"/>
      <c r="B10" s="53"/>
      <c r="C10" s="52"/>
      <c r="D10" s="52"/>
      <c r="E10" s="52"/>
      <c r="F10" s="52"/>
      <c r="G10" s="52"/>
      <c r="H10" s="52"/>
      <c r="I10" s="52"/>
      <c r="J10" s="52"/>
      <c r="K10" s="52"/>
      <c r="L10" s="51"/>
      <c r="M10" s="50"/>
      <c r="N10" s="49"/>
    </row>
    <row r="11" spans="1:14" ht="15">
      <c r="A11" s="42"/>
      <c r="B11" s="182" t="s">
        <v>74</v>
      </c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4"/>
    </row>
    <row r="12" spans="1:14" ht="66.75" customHeight="1">
      <c r="A12" s="42"/>
      <c r="B12" s="166" t="s">
        <v>261</v>
      </c>
      <c r="C12" s="167"/>
      <c r="D12" s="167"/>
      <c r="E12" s="167"/>
      <c r="F12" s="167"/>
      <c r="G12" s="167"/>
      <c r="H12" s="167" t="s">
        <v>204</v>
      </c>
      <c r="I12" s="167"/>
      <c r="J12" s="167"/>
      <c r="K12" s="167"/>
      <c r="L12" s="167"/>
      <c r="M12" s="167"/>
      <c r="N12" s="168"/>
    </row>
    <row r="13" spans="1:14" ht="5.25" customHeight="1">
      <c r="A13" s="42"/>
      <c r="B13" s="48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6"/>
    </row>
    <row r="14" spans="1:14" ht="15">
      <c r="A14" s="42"/>
      <c r="B14" s="182" t="s">
        <v>71</v>
      </c>
      <c r="C14" s="183"/>
      <c r="D14" s="183"/>
      <c r="E14" s="183"/>
      <c r="F14" s="183"/>
      <c r="G14" s="183"/>
      <c r="H14" s="183" t="s">
        <v>70</v>
      </c>
      <c r="I14" s="183"/>
      <c r="J14" s="183"/>
      <c r="K14" s="183"/>
      <c r="L14" s="183"/>
      <c r="M14" s="183"/>
      <c r="N14" s="184"/>
    </row>
    <row r="15" spans="1:14" ht="107.25" customHeight="1">
      <c r="A15" s="42"/>
      <c r="B15" s="166" t="s">
        <v>262</v>
      </c>
      <c r="C15" s="167"/>
      <c r="D15" s="167"/>
      <c r="E15" s="167"/>
      <c r="F15" s="167"/>
      <c r="G15" s="167"/>
      <c r="H15" s="167" t="s">
        <v>264</v>
      </c>
      <c r="I15" s="167"/>
      <c r="J15" s="167"/>
      <c r="K15" s="167"/>
      <c r="L15" s="167"/>
      <c r="M15" s="167"/>
      <c r="N15" s="168"/>
    </row>
    <row r="16" spans="1:14" ht="5.25" customHeight="1">
      <c r="A16" s="42"/>
      <c r="B16" s="45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3"/>
    </row>
    <row r="17" spans="1:14" ht="15">
      <c r="A17" s="42"/>
      <c r="B17" s="177" t="s">
        <v>67</v>
      </c>
      <c r="C17" s="178"/>
      <c r="D17" s="178"/>
      <c r="E17" s="178" t="s">
        <v>66</v>
      </c>
      <c r="F17" s="178"/>
      <c r="G17" s="178"/>
      <c r="H17" s="194" t="s">
        <v>65</v>
      </c>
      <c r="I17" s="183"/>
      <c r="J17" s="183"/>
      <c r="K17" s="183"/>
      <c r="L17" s="183"/>
      <c r="M17" s="183"/>
      <c r="N17" s="184"/>
    </row>
    <row r="18" spans="1:14" ht="48" customHeight="1">
      <c r="A18" s="42"/>
      <c r="B18" s="220">
        <v>0</v>
      </c>
      <c r="C18" s="221"/>
      <c r="D18" s="222"/>
      <c r="E18" s="212">
        <v>1187</v>
      </c>
      <c r="F18" s="190"/>
      <c r="G18" s="196"/>
      <c r="H18" s="212" t="s">
        <v>117</v>
      </c>
      <c r="I18" s="190"/>
      <c r="J18" s="190"/>
      <c r="K18" s="190"/>
      <c r="L18" s="190"/>
      <c r="M18" s="190"/>
      <c r="N18" s="192"/>
    </row>
    <row r="19" spans="1:14" ht="15" customHeight="1">
      <c r="A19" s="42"/>
      <c r="B19" s="182" t="s">
        <v>61</v>
      </c>
      <c r="C19" s="183"/>
      <c r="D19" s="183"/>
      <c r="E19" s="183"/>
      <c r="F19" s="183"/>
      <c r="G19" s="193"/>
      <c r="H19" s="194" t="s">
        <v>60</v>
      </c>
      <c r="I19" s="183"/>
      <c r="J19" s="183"/>
      <c r="K19" s="183"/>
      <c r="L19" s="183"/>
      <c r="M19" s="183"/>
      <c r="N19" s="184"/>
    </row>
    <row r="20" spans="1:14" ht="43.5" customHeight="1">
      <c r="A20" s="42"/>
      <c r="B20" s="195" t="s">
        <v>121</v>
      </c>
      <c r="C20" s="190"/>
      <c r="D20" s="190"/>
      <c r="E20" s="190"/>
      <c r="F20" s="190"/>
      <c r="G20" s="196"/>
      <c r="H20" s="191" t="s">
        <v>123</v>
      </c>
      <c r="I20" s="190"/>
      <c r="J20" s="190"/>
      <c r="K20" s="190"/>
      <c r="L20" s="190"/>
      <c r="M20" s="190"/>
      <c r="N20" s="192"/>
    </row>
    <row r="21" spans="1:14" ht="6" customHeight="1">
      <c r="A21" s="42"/>
      <c r="B21" s="45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3"/>
    </row>
    <row r="22" spans="2:14" s="69" customFormat="1" ht="31.5" customHeight="1">
      <c r="B22" s="185" t="s">
        <v>90</v>
      </c>
      <c r="C22" s="186"/>
      <c r="D22" s="186"/>
      <c r="E22" s="186"/>
      <c r="F22" s="186"/>
      <c r="G22" s="187"/>
      <c r="H22" s="203" t="s">
        <v>56</v>
      </c>
      <c r="I22" s="204"/>
      <c r="J22" s="38"/>
      <c r="K22" s="205" t="s">
        <v>55</v>
      </c>
      <c r="L22" s="206"/>
      <c r="M22" s="206"/>
      <c r="N22" s="207"/>
    </row>
    <row r="23" spans="2:14" s="69" customFormat="1" ht="31.5" customHeight="1">
      <c r="B23" s="213"/>
      <c r="C23" s="214"/>
      <c r="D23" s="214"/>
      <c r="E23" s="214"/>
      <c r="F23" s="214"/>
      <c r="G23" s="215"/>
      <c r="H23" s="203" t="s">
        <v>54</v>
      </c>
      <c r="I23" s="204"/>
      <c r="J23" s="38"/>
      <c r="K23" s="203"/>
      <c r="L23" s="208"/>
      <c r="M23" s="208"/>
      <c r="N23" s="204"/>
    </row>
    <row r="24" spans="2:14" ht="18.75" customHeight="1">
      <c r="B24" s="185" t="s">
        <v>91</v>
      </c>
      <c r="C24" s="186"/>
      <c r="D24" s="186"/>
      <c r="E24" s="186"/>
      <c r="F24" s="186"/>
      <c r="G24" s="187"/>
      <c r="H24" s="188"/>
      <c r="I24" s="188"/>
      <c r="J24" s="188"/>
      <c r="K24" s="188"/>
      <c r="L24" s="188"/>
      <c r="M24" s="188"/>
      <c r="N24" s="188"/>
    </row>
    <row r="25" spans="2:14" ht="15" customHeight="1">
      <c r="B25" s="216" t="s">
        <v>92</v>
      </c>
      <c r="C25" s="216"/>
      <c r="D25" s="216" t="s">
        <v>93</v>
      </c>
      <c r="E25" s="216"/>
      <c r="F25" s="216"/>
      <c r="G25" s="216" t="s">
        <v>94</v>
      </c>
      <c r="H25" s="216"/>
      <c r="I25" s="216"/>
      <c r="J25" s="216"/>
      <c r="K25" s="216"/>
      <c r="L25" s="216"/>
      <c r="M25" s="216"/>
      <c r="N25" s="216"/>
    </row>
    <row r="26" spans="2:14" ht="37.5" customHeight="1">
      <c r="B26" s="217">
        <v>4</v>
      </c>
      <c r="C26" s="217"/>
      <c r="D26" s="218" t="s">
        <v>95</v>
      </c>
      <c r="E26" s="217"/>
      <c r="F26" s="217"/>
      <c r="G26" s="219" t="s">
        <v>96</v>
      </c>
      <c r="H26" s="219"/>
      <c r="I26" s="219"/>
      <c r="J26" s="219"/>
      <c r="K26" s="219"/>
      <c r="L26" s="219"/>
      <c r="M26" s="219"/>
      <c r="N26" s="219"/>
    </row>
    <row r="27" spans="2:14" ht="15" customHeight="1">
      <c r="B27" s="70" t="s">
        <v>97</v>
      </c>
      <c r="C27" s="134" t="s">
        <v>98</v>
      </c>
      <c r="D27" s="134"/>
      <c r="E27" s="134"/>
      <c r="F27" s="134"/>
      <c r="G27" s="134" t="s">
        <v>99</v>
      </c>
      <c r="H27" s="134"/>
      <c r="I27" s="134"/>
      <c r="J27" s="134"/>
      <c r="K27" s="134" t="s">
        <v>100</v>
      </c>
      <c r="L27" s="134"/>
      <c r="M27" s="134"/>
      <c r="N27" s="134"/>
    </row>
    <row r="28" spans="2:14" ht="15" customHeight="1">
      <c r="B28" s="70" t="s">
        <v>101</v>
      </c>
      <c r="C28" s="134" t="s">
        <v>102</v>
      </c>
      <c r="D28" s="134"/>
      <c r="E28" s="134"/>
      <c r="F28" s="134"/>
      <c r="G28" s="134" t="s">
        <v>103</v>
      </c>
      <c r="H28" s="134"/>
      <c r="I28" s="134"/>
      <c r="J28" s="134"/>
      <c r="K28" s="134" t="s">
        <v>104</v>
      </c>
      <c r="L28" s="134"/>
      <c r="M28" s="134"/>
      <c r="N28" s="134"/>
    </row>
    <row r="29" spans="2:14" ht="45" customHeight="1">
      <c r="B29" s="70" t="s">
        <v>105</v>
      </c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</row>
    <row r="30" spans="2:14" ht="15" customHeight="1">
      <c r="B30" s="216" t="s">
        <v>106</v>
      </c>
      <c r="C30" s="216"/>
      <c r="D30" s="216"/>
      <c r="E30" s="216"/>
      <c r="F30" s="216"/>
      <c r="G30" s="216" t="s">
        <v>107</v>
      </c>
      <c r="H30" s="216"/>
      <c r="I30" s="216"/>
      <c r="J30" s="216"/>
      <c r="K30" s="216" t="s">
        <v>108</v>
      </c>
      <c r="L30" s="216"/>
      <c r="M30" s="216"/>
      <c r="N30" s="216"/>
    </row>
    <row r="192" ht="15">
      <c r="R192" s="37" t="s">
        <v>52</v>
      </c>
    </row>
    <row r="193" ht="15">
      <c r="R193" s="37" t="s">
        <v>51</v>
      </c>
    </row>
    <row r="194" ht="15">
      <c r="R194" s="37" t="s">
        <v>50</v>
      </c>
    </row>
    <row r="195" ht="15">
      <c r="R195" s="37" t="s">
        <v>15</v>
      </c>
    </row>
    <row r="196" ht="15">
      <c r="R196" s="37" t="s">
        <v>49</v>
      </c>
    </row>
    <row r="197" ht="15">
      <c r="R197" s="37" t="s">
        <v>48</v>
      </c>
    </row>
    <row r="198" ht="15">
      <c r="R198" s="37" t="s">
        <v>47</v>
      </c>
    </row>
    <row r="199" ht="15">
      <c r="R199" s="37" t="s">
        <v>46</v>
      </c>
    </row>
    <row r="200" ht="15">
      <c r="R200" s="37" t="s">
        <v>45</v>
      </c>
    </row>
    <row r="201" ht="15">
      <c r="R201" s="37" t="s">
        <v>44</v>
      </c>
    </row>
    <row r="202" ht="15">
      <c r="R202" s="37" t="s">
        <v>43</v>
      </c>
    </row>
    <row r="203" ht="15">
      <c r="R203" s="37" t="s">
        <v>42</v>
      </c>
    </row>
    <row r="204" ht="15">
      <c r="R204" s="37" t="s">
        <v>41</v>
      </c>
    </row>
    <row r="205" ht="15">
      <c r="R205" s="37" t="s">
        <v>40</v>
      </c>
    </row>
    <row r="206" ht="15">
      <c r="R206" s="37" t="s">
        <v>39</v>
      </c>
    </row>
    <row r="207" ht="15">
      <c r="R207" s="37" t="s">
        <v>38</v>
      </c>
    </row>
    <row r="208" ht="15">
      <c r="R208" s="37" t="s">
        <v>37</v>
      </c>
    </row>
    <row r="209" ht="15">
      <c r="R209" s="37" t="s">
        <v>36</v>
      </c>
    </row>
    <row r="210" ht="15">
      <c r="R210" s="37" t="s">
        <v>35</v>
      </c>
    </row>
    <row r="211" ht="15">
      <c r="R211" s="37" t="s">
        <v>34</v>
      </c>
    </row>
    <row r="215" ht="15">
      <c r="R215" s="37" t="s">
        <v>33</v>
      </c>
    </row>
    <row r="216" ht="15">
      <c r="R216" s="37" t="s">
        <v>32</v>
      </c>
    </row>
    <row r="217" ht="15">
      <c r="R217" s="37" t="s">
        <v>31</v>
      </c>
    </row>
    <row r="218" ht="15">
      <c r="R218" s="37" t="s">
        <v>30</v>
      </c>
    </row>
    <row r="219" ht="15">
      <c r="R219" s="37" t="s">
        <v>29</v>
      </c>
    </row>
    <row r="220" ht="15">
      <c r="R220" s="37" t="s">
        <v>28</v>
      </c>
    </row>
    <row r="221" ht="15">
      <c r="R221" s="37" t="s">
        <v>27</v>
      </c>
    </row>
    <row r="223" ht="15">
      <c r="R223" s="37" t="s">
        <v>109</v>
      </c>
    </row>
    <row r="224" ht="15">
      <c r="R224" s="37" t="s">
        <v>110</v>
      </c>
    </row>
    <row r="225" ht="15">
      <c r="R225" s="37" t="s">
        <v>111</v>
      </c>
    </row>
    <row r="227" ht="15">
      <c r="R227" s="37" t="s">
        <v>112</v>
      </c>
    </row>
    <row r="228" ht="15">
      <c r="R228" s="37" t="s">
        <v>113</v>
      </c>
    </row>
    <row r="229" ht="15">
      <c r="R229" s="37" t="s">
        <v>114</v>
      </c>
    </row>
    <row r="230" ht="15">
      <c r="R230" s="37" t="s">
        <v>115</v>
      </c>
    </row>
    <row r="232" ht="15">
      <c r="R232" s="71" t="s">
        <v>116</v>
      </c>
    </row>
    <row r="233" ht="15">
      <c r="R233" s="71" t="s">
        <v>117</v>
      </c>
    </row>
    <row r="234" ht="15">
      <c r="R234" s="71" t="s">
        <v>118</v>
      </c>
    </row>
    <row r="235" ht="15">
      <c r="R235" s="71" t="s">
        <v>119</v>
      </c>
    </row>
    <row r="237" ht="15">
      <c r="R237" s="71" t="s">
        <v>120</v>
      </c>
    </row>
    <row r="238" ht="15">
      <c r="R238" s="71" t="s">
        <v>121</v>
      </c>
    </row>
    <row r="239" ht="15">
      <c r="R239" s="71" t="s">
        <v>122</v>
      </c>
    </row>
    <row r="241" ht="15">
      <c r="R241" s="71" t="s">
        <v>123</v>
      </c>
    </row>
    <row r="242" ht="15">
      <c r="R242" s="71" t="s">
        <v>124</v>
      </c>
    </row>
  </sheetData>
  <sheetProtection/>
  <mergeCells count="58">
    <mergeCell ref="C29:F29"/>
    <mergeCell ref="G29:J29"/>
    <mergeCell ref="K29:N29"/>
    <mergeCell ref="B30:F30"/>
    <mergeCell ref="G30:J30"/>
    <mergeCell ref="K30:N30"/>
    <mergeCell ref="C27:F27"/>
    <mergeCell ref="G27:J27"/>
    <mergeCell ref="K27:N27"/>
    <mergeCell ref="C28:F28"/>
    <mergeCell ref="G28:J28"/>
    <mergeCell ref="K28:N28"/>
    <mergeCell ref="B25:C25"/>
    <mergeCell ref="D25:F25"/>
    <mergeCell ref="G25:N25"/>
    <mergeCell ref="B26:C26"/>
    <mergeCell ref="D26:F26"/>
    <mergeCell ref="G26:N26"/>
    <mergeCell ref="B24:G24"/>
    <mergeCell ref="H24:N24"/>
    <mergeCell ref="B18:D18"/>
    <mergeCell ref="E18:G18"/>
    <mergeCell ref="H18:N18"/>
    <mergeCell ref="B19:G19"/>
    <mergeCell ref="H19:N19"/>
    <mergeCell ref="B20:G20"/>
    <mergeCell ref="H20:N20"/>
    <mergeCell ref="B22:G23"/>
    <mergeCell ref="H22:I22"/>
    <mergeCell ref="K22:N22"/>
    <mergeCell ref="H23:I23"/>
    <mergeCell ref="K23:N23"/>
    <mergeCell ref="B14:G14"/>
    <mergeCell ref="H14:N14"/>
    <mergeCell ref="B15:G15"/>
    <mergeCell ref="H15:N15"/>
    <mergeCell ref="B17:D17"/>
    <mergeCell ref="E17:G17"/>
    <mergeCell ref="H17:N17"/>
    <mergeCell ref="B12:G12"/>
    <mergeCell ref="H12:N12"/>
    <mergeCell ref="B6:G6"/>
    <mergeCell ref="H6:K6"/>
    <mergeCell ref="L6:N6"/>
    <mergeCell ref="B7:G7"/>
    <mergeCell ref="H7:K7"/>
    <mergeCell ref="L7:N7"/>
    <mergeCell ref="B8:K8"/>
    <mergeCell ref="L8:N8"/>
    <mergeCell ref="B9:K9"/>
    <mergeCell ref="L9:N9"/>
    <mergeCell ref="B11:N11"/>
    <mergeCell ref="B2:C2"/>
    <mergeCell ref="D2:I2"/>
    <mergeCell ref="J2:L2"/>
    <mergeCell ref="M2:N2"/>
    <mergeCell ref="B4:D4"/>
    <mergeCell ref="E4:N4"/>
  </mergeCells>
  <dataValidations count="4">
    <dataValidation type="list" allowBlank="1" showInputMessage="1" showErrorMessage="1" sqref="E4:N4">
      <formula1>$R$192:$R$211</formula1>
    </dataValidation>
    <dataValidation type="list" allowBlank="1" showInputMessage="1" showErrorMessage="1" sqref="H20:N20">
      <formula1>$R$240</formula1>
    </dataValidation>
    <dataValidation type="list" allowBlank="1" showInputMessage="1" showErrorMessage="1" sqref="B20:G20">
      <formula1>$R$236:$R$238</formula1>
    </dataValidation>
    <dataValidation type="list" allowBlank="1" showInputMessage="1" showErrorMessage="1" sqref="L7:N7">
      <formula1>$R$222:$R$224</formula1>
    </dataValidation>
  </dataValidations>
  <printOptions/>
  <pageMargins left="0.1968503937007874" right="0.1968503937007874" top="0.1968503937007874" bottom="0.1968503937007874" header="0.1968503937007874" footer="0.1968503937007874"/>
  <pageSetup orientation="portrait" scale="7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R242"/>
  <sheetViews>
    <sheetView view="pageBreakPreview" zoomScale="85" zoomScaleSheetLayoutView="85" zoomScalePageLayoutView="0" workbookViewId="0" topLeftCell="A2">
      <selection activeCell="P20" sqref="P20"/>
    </sheetView>
  </sheetViews>
  <sheetFormatPr defaultColWidth="11.421875" defaultRowHeight="15"/>
  <cols>
    <col min="1" max="1" width="2.8515625" style="0" customWidth="1"/>
    <col min="2" max="2" width="10.7109375" style="0" customWidth="1"/>
    <col min="3" max="14" width="9.28125" style="0" customWidth="1"/>
    <col min="18" max="18" width="51.00390625" style="0" customWidth="1"/>
  </cols>
  <sheetData>
    <row r="1" spans="1:14" ht="5.25" customHeight="1" thickBot="1">
      <c r="A1" s="68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69.75" customHeight="1">
      <c r="A2" s="66"/>
      <c r="B2" s="152"/>
      <c r="C2" s="153"/>
      <c r="D2" s="154" t="s">
        <v>88</v>
      </c>
      <c r="E2" s="155"/>
      <c r="F2" s="155"/>
      <c r="G2" s="155"/>
      <c r="H2" s="155"/>
      <c r="I2" s="155"/>
      <c r="J2" s="156" t="s">
        <v>87</v>
      </c>
      <c r="K2" s="157"/>
      <c r="L2" s="158"/>
      <c r="M2" s="153"/>
      <c r="N2" s="159"/>
    </row>
    <row r="3" spans="1:14" ht="5.25" customHeight="1">
      <c r="A3" s="66"/>
      <c r="B3" s="65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3"/>
    </row>
    <row r="4" spans="1:14" ht="18" customHeight="1">
      <c r="A4" s="42"/>
      <c r="B4" s="160" t="s">
        <v>86</v>
      </c>
      <c r="C4" s="161"/>
      <c r="D4" s="162"/>
      <c r="E4" s="163" t="s">
        <v>34</v>
      </c>
      <c r="F4" s="164"/>
      <c r="G4" s="164"/>
      <c r="H4" s="164"/>
      <c r="I4" s="164"/>
      <c r="J4" s="164"/>
      <c r="K4" s="164"/>
      <c r="L4" s="164"/>
      <c r="M4" s="164"/>
      <c r="N4" s="165"/>
    </row>
    <row r="5" spans="1:14" ht="5.25" customHeight="1">
      <c r="A5" s="42"/>
      <c r="B5" s="62"/>
      <c r="C5" s="61"/>
      <c r="D5" s="61"/>
      <c r="E5" s="60"/>
      <c r="F5" s="60"/>
      <c r="G5" s="60"/>
      <c r="H5" s="60"/>
      <c r="I5" s="60"/>
      <c r="J5" s="60"/>
      <c r="K5" s="60"/>
      <c r="L5" s="60"/>
      <c r="M5" s="60"/>
      <c r="N5" s="59"/>
    </row>
    <row r="6" spans="1:14" ht="17.25" customHeight="1">
      <c r="A6" s="42"/>
      <c r="B6" s="169" t="s">
        <v>84</v>
      </c>
      <c r="C6" s="170"/>
      <c r="D6" s="170"/>
      <c r="E6" s="170"/>
      <c r="F6" s="170"/>
      <c r="G6" s="170"/>
      <c r="H6" s="170" t="s">
        <v>83</v>
      </c>
      <c r="I6" s="170"/>
      <c r="J6" s="170"/>
      <c r="K6" s="170"/>
      <c r="L6" s="171" t="s">
        <v>82</v>
      </c>
      <c r="M6" s="172"/>
      <c r="N6" s="173"/>
    </row>
    <row r="7" spans="1:14" ht="77.25" customHeight="1">
      <c r="A7" s="42"/>
      <c r="B7" s="209" t="s">
        <v>258</v>
      </c>
      <c r="C7" s="210"/>
      <c r="D7" s="210"/>
      <c r="E7" s="210"/>
      <c r="F7" s="210"/>
      <c r="G7" s="210"/>
      <c r="H7" s="167" t="s">
        <v>227</v>
      </c>
      <c r="I7" s="167"/>
      <c r="J7" s="167"/>
      <c r="K7" s="167"/>
      <c r="L7" s="174" t="s">
        <v>111</v>
      </c>
      <c r="M7" s="175"/>
      <c r="N7" s="176"/>
    </row>
    <row r="8" spans="1:14" ht="30" customHeight="1">
      <c r="A8" s="42"/>
      <c r="B8" s="177" t="s">
        <v>89</v>
      </c>
      <c r="C8" s="178"/>
      <c r="D8" s="178"/>
      <c r="E8" s="178"/>
      <c r="F8" s="178"/>
      <c r="G8" s="178"/>
      <c r="H8" s="178"/>
      <c r="I8" s="178"/>
      <c r="J8" s="178"/>
      <c r="K8" s="178"/>
      <c r="L8" s="179" t="s">
        <v>77</v>
      </c>
      <c r="M8" s="180"/>
      <c r="N8" s="181"/>
    </row>
    <row r="9" spans="1:14" ht="43.5" customHeight="1">
      <c r="A9" s="42"/>
      <c r="B9" s="209" t="s">
        <v>236</v>
      </c>
      <c r="C9" s="210"/>
      <c r="D9" s="210"/>
      <c r="E9" s="210"/>
      <c r="F9" s="210"/>
      <c r="G9" s="210"/>
      <c r="H9" s="210"/>
      <c r="I9" s="210"/>
      <c r="J9" s="210"/>
      <c r="K9" s="210"/>
      <c r="L9" s="211">
        <v>1</v>
      </c>
      <c r="M9" s="167"/>
      <c r="N9" s="168"/>
    </row>
    <row r="10" spans="1:14" ht="5.25" customHeight="1">
      <c r="A10" s="42"/>
      <c r="B10" s="53"/>
      <c r="C10" s="52"/>
      <c r="D10" s="52"/>
      <c r="E10" s="52"/>
      <c r="F10" s="52"/>
      <c r="G10" s="52"/>
      <c r="H10" s="52"/>
      <c r="I10" s="52"/>
      <c r="J10" s="52"/>
      <c r="K10" s="52"/>
      <c r="L10" s="51"/>
      <c r="M10" s="50"/>
      <c r="N10" s="49"/>
    </row>
    <row r="11" spans="1:14" ht="15">
      <c r="A11" s="42"/>
      <c r="B11" s="182" t="s">
        <v>74</v>
      </c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4"/>
    </row>
    <row r="12" spans="1:14" ht="66.75" customHeight="1">
      <c r="A12" s="42"/>
      <c r="B12" s="166" t="s">
        <v>240</v>
      </c>
      <c r="C12" s="167"/>
      <c r="D12" s="167"/>
      <c r="E12" s="167"/>
      <c r="F12" s="167"/>
      <c r="G12" s="167"/>
      <c r="H12" s="167" t="s">
        <v>237</v>
      </c>
      <c r="I12" s="167"/>
      <c r="J12" s="167"/>
      <c r="K12" s="167"/>
      <c r="L12" s="167"/>
      <c r="M12" s="167"/>
      <c r="N12" s="168"/>
    </row>
    <row r="13" spans="1:14" ht="5.25" customHeight="1">
      <c r="A13" s="42"/>
      <c r="B13" s="48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6"/>
    </row>
    <row r="14" spans="1:14" ht="15">
      <c r="A14" s="42"/>
      <c r="B14" s="182" t="s">
        <v>71</v>
      </c>
      <c r="C14" s="183"/>
      <c r="D14" s="183"/>
      <c r="E14" s="183"/>
      <c r="F14" s="183"/>
      <c r="G14" s="183"/>
      <c r="H14" s="183" t="s">
        <v>70</v>
      </c>
      <c r="I14" s="183"/>
      <c r="J14" s="183"/>
      <c r="K14" s="183"/>
      <c r="L14" s="183"/>
      <c r="M14" s="183"/>
      <c r="N14" s="184"/>
    </row>
    <row r="15" spans="1:14" ht="107.25" customHeight="1">
      <c r="A15" s="42"/>
      <c r="B15" s="166" t="s">
        <v>238</v>
      </c>
      <c r="C15" s="167"/>
      <c r="D15" s="167"/>
      <c r="E15" s="167"/>
      <c r="F15" s="167"/>
      <c r="G15" s="167"/>
      <c r="H15" s="167" t="s">
        <v>239</v>
      </c>
      <c r="I15" s="167"/>
      <c r="J15" s="167"/>
      <c r="K15" s="167"/>
      <c r="L15" s="167"/>
      <c r="M15" s="167"/>
      <c r="N15" s="168"/>
    </row>
    <row r="16" spans="1:14" ht="5.25" customHeight="1">
      <c r="A16" s="42"/>
      <c r="B16" s="45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3"/>
    </row>
    <row r="17" spans="1:14" ht="15">
      <c r="A17" s="42"/>
      <c r="B17" s="177" t="s">
        <v>67</v>
      </c>
      <c r="C17" s="178"/>
      <c r="D17" s="178"/>
      <c r="E17" s="178" t="s">
        <v>66</v>
      </c>
      <c r="F17" s="178"/>
      <c r="G17" s="178"/>
      <c r="H17" s="194" t="s">
        <v>65</v>
      </c>
      <c r="I17" s="183"/>
      <c r="J17" s="183"/>
      <c r="K17" s="183"/>
      <c r="L17" s="183"/>
      <c r="M17" s="183"/>
      <c r="N17" s="184"/>
    </row>
    <row r="18" spans="1:14" ht="48" customHeight="1">
      <c r="A18" s="42"/>
      <c r="B18" s="220">
        <v>0</v>
      </c>
      <c r="C18" s="221"/>
      <c r="D18" s="222"/>
      <c r="E18" s="212">
        <v>1187</v>
      </c>
      <c r="F18" s="190"/>
      <c r="G18" s="196"/>
      <c r="H18" s="212" t="s">
        <v>117</v>
      </c>
      <c r="I18" s="190"/>
      <c r="J18" s="190"/>
      <c r="K18" s="190"/>
      <c r="L18" s="190"/>
      <c r="M18" s="190"/>
      <c r="N18" s="192"/>
    </row>
    <row r="19" spans="1:14" ht="15" customHeight="1">
      <c r="A19" s="42"/>
      <c r="B19" s="182" t="s">
        <v>61</v>
      </c>
      <c r="C19" s="183"/>
      <c r="D19" s="183"/>
      <c r="E19" s="183"/>
      <c r="F19" s="183"/>
      <c r="G19" s="193"/>
      <c r="H19" s="194" t="s">
        <v>60</v>
      </c>
      <c r="I19" s="183"/>
      <c r="J19" s="183"/>
      <c r="K19" s="183"/>
      <c r="L19" s="183"/>
      <c r="M19" s="183"/>
      <c r="N19" s="184"/>
    </row>
    <row r="20" spans="1:14" ht="43.5" customHeight="1">
      <c r="A20" s="42"/>
      <c r="B20" s="195" t="s">
        <v>121</v>
      </c>
      <c r="C20" s="190"/>
      <c r="D20" s="190"/>
      <c r="E20" s="190"/>
      <c r="F20" s="190"/>
      <c r="G20" s="196"/>
      <c r="H20" s="191" t="s">
        <v>123</v>
      </c>
      <c r="I20" s="190"/>
      <c r="J20" s="190"/>
      <c r="K20" s="190"/>
      <c r="L20" s="190"/>
      <c r="M20" s="190"/>
      <c r="N20" s="192"/>
    </row>
    <row r="21" spans="1:14" ht="6" customHeight="1">
      <c r="A21" s="42"/>
      <c r="B21" s="45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3"/>
    </row>
    <row r="22" spans="2:14" s="69" customFormat="1" ht="31.5" customHeight="1">
      <c r="B22" s="185" t="s">
        <v>90</v>
      </c>
      <c r="C22" s="186"/>
      <c r="D22" s="186"/>
      <c r="E22" s="186"/>
      <c r="F22" s="186"/>
      <c r="G22" s="187"/>
      <c r="H22" s="203" t="s">
        <v>56</v>
      </c>
      <c r="I22" s="204"/>
      <c r="J22" s="38"/>
      <c r="K22" s="205" t="s">
        <v>55</v>
      </c>
      <c r="L22" s="206"/>
      <c r="M22" s="206"/>
      <c r="N22" s="207"/>
    </row>
    <row r="23" spans="2:14" s="69" customFormat="1" ht="31.5" customHeight="1">
      <c r="B23" s="213"/>
      <c r="C23" s="214"/>
      <c r="D23" s="214"/>
      <c r="E23" s="214"/>
      <c r="F23" s="214"/>
      <c r="G23" s="215"/>
      <c r="H23" s="203" t="s">
        <v>54</v>
      </c>
      <c r="I23" s="204"/>
      <c r="J23" s="38"/>
      <c r="K23" s="203"/>
      <c r="L23" s="208"/>
      <c r="M23" s="208"/>
      <c r="N23" s="204"/>
    </row>
    <row r="24" spans="2:14" ht="18.75" customHeight="1">
      <c r="B24" s="185" t="s">
        <v>91</v>
      </c>
      <c r="C24" s="186"/>
      <c r="D24" s="186"/>
      <c r="E24" s="186"/>
      <c r="F24" s="186"/>
      <c r="G24" s="187"/>
      <c r="H24" s="188"/>
      <c r="I24" s="188"/>
      <c r="J24" s="188"/>
      <c r="K24" s="188"/>
      <c r="L24" s="188"/>
      <c r="M24" s="188"/>
      <c r="N24" s="188"/>
    </row>
    <row r="25" spans="2:14" ht="15" customHeight="1">
      <c r="B25" s="216" t="s">
        <v>92</v>
      </c>
      <c r="C25" s="216"/>
      <c r="D25" s="216" t="s">
        <v>93</v>
      </c>
      <c r="E25" s="216"/>
      <c r="F25" s="216"/>
      <c r="G25" s="216" t="s">
        <v>94</v>
      </c>
      <c r="H25" s="216"/>
      <c r="I25" s="216"/>
      <c r="J25" s="216"/>
      <c r="K25" s="216"/>
      <c r="L25" s="216"/>
      <c r="M25" s="216"/>
      <c r="N25" s="216"/>
    </row>
    <row r="26" spans="2:14" ht="37.5" customHeight="1">
      <c r="B26" s="217">
        <v>4</v>
      </c>
      <c r="C26" s="217"/>
      <c r="D26" s="218" t="s">
        <v>95</v>
      </c>
      <c r="E26" s="217"/>
      <c r="F26" s="217"/>
      <c r="G26" s="219" t="s">
        <v>96</v>
      </c>
      <c r="H26" s="219"/>
      <c r="I26" s="219"/>
      <c r="J26" s="219"/>
      <c r="K26" s="219"/>
      <c r="L26" s="219"/>
      <c r="M26" s="219"/>
      <c r="N26" s="219"/>
    </row>
    <row r="27" spans="2:14" ht="15" customHeight="1">
      <c r="B27" s="70" t="s">
        <v>97</v>
      </c>
      <c r="C27" s="134" t="s">
        <v>98</v>
      </c>
      <c r="D27" s="134"/>
      <c r="E27" s="134"/>
      <c r="F27" s="134"/>
      <c r="G27" s="134" t="s">
        <v>99</v>
      </c>
      <c r="H27" s="134"/>
      <c r="I27" s="134"/>
      <c r="J27" s="134"/>
      <c r="K27" s="134" t="s">
        <v>100</v>
      </c>
      <c r="L27" s="134"/>
      <c r="M27" s="134"/>
      <c r="N27" s="134"/>
    </row>
    <row r="28" spans="2:14" ht="15" customHeight="1">
      <c r="B28" s="70" t="s">
        <v>101</v>
      </c>
      <c r="C28" s="134" t="s">
        <v>102</v>
      </c>
      <c r="D28" s="134"/>
      <c r="E28" s="134"/>
      <c r="F28" s="134"/>
      <c r="G28" s="134" t="s">
        <v>103</v>
      </c>
      <c r="H28" s="134"/>
      <c r="I28" s="134"/>
      <c r="J28" s="134"/>
      <c r="K28" s="134" t="s">
        <v>104</v>
      </c>
      <c r="L28" s="134"/>
      <c r="M28" s="134"/>
      <c r="N28" s="134"/>
    </row>
    <row r="29" spans="2:14" ht="45" customHeight="1">
      <c r="B29" s="70" t="s">
        <v>105</v>
      </c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</row>
    <row r="30" spans="2:14" ht="15" customHeight="1">
      <c r="B30" s="216" t="s">
        <v>106</v>
      </c>
      <c r="C30" s="216"/>
      <c r="D30" s="216"/>
      <c r="E30" s="216"/>
      <c r="F30" s="216"/>
      <c r="G30" s="216" t="s">
        <v>107</v>
      </c>
      <c r="H30" s="216"/>
      <c r="I30" s="216"/>
      <c r="J30" s="216"/>
      <c r="K30" s="216" t="s">
        <v>108</v>
      </c>
      <c r="L30" s="216"/>
      <c r="M30" s="216"/>
      <c r="N30" s="216"/>
    </row>
    <row r="192" ht="15">
      <c r="R192" s="37" t="s">
        <v>52</v>
      </c>
    </row>
    <row r="193" ht="15">
      <c r="R193" s="37" t="s">
        <v>51</v>
      </c>
    </row>
    <row r="194" ht="15">
      <c r="R194" s="37" t="s">
        <v>50</v>
      </c>
    </row>
    <row r="195" ht="15">
      <c r="R195" s="37" t="s">
        <v>15</v>
      </c>
    </row>
    <row r="196" ht="15">
      <c r="R196" s="37" t="s">
        <v>49</v>
      </c>
    </row>
    <row r="197" ht="15">
      <c r="R197" s="37" t="s">
        <v>48</v>
      </c>
    </row>
    <row r="198" ht="15">
      <c r="R198" s="37" t="s">
        <v>47</v>
      </c>
    </row>
    <row r="199" ht="15">
      <c r="R199" s="37" t="s">
        <v>46</v>
      </c>
    </row>
    <row r="200" ht="15">
      <c r="R200" s="37" t="s">
        <v>45</v>
      </c>
    </row>
    <row r="201" ht="15">
      <c r="R201" s="37" t="s">
        <v>44</v>
      </c>
    </row>
    <row r="202" ht="15">
      <c r="R202" s="37" t="s">
        <v>43</v>
      </c>
    </row>
    <row r="203" ht="15">
      <c r="R203" s="37" t="s">
        <v>42</v>
      </c>
    </row>
    <row r="204" ht="15">
      <c r="R204" s="37" t="s">
        <v>41</v>
      </c>
    </row>
    <row r="205" ht="15">
      <c r="R205" s="37" t="s">
        <v>40</v>
      </c>
    </row>
    <row r="206" ht="15">
      <c r="R206" s="37" t="s">
        <v>39</v>
      </c>
    </row>
    <row r="207" ht="15">
      <c r="R207" s="37" t="s">
        <v>38</v>
      </c>
    </row>
    <row r="208" ht="15">
      <c r="R208" s="37" t="s">
        <v>37</v>
      </c>
    </row>
    <row r="209" ht="15">
      <c r="R209" s="37" t="s">
        <v>36</v>
      </c>
    </row>
    <row r="210" ht="15">
      <c r="R210" s="37" t="s">
        <v>35</v>
      </c>
    </row>
    <row r="211" ht="15">
      <c r="R211" s="37" t="s">
        <v>34</v>
      </c>
    </row>
    <row r="215" ht="15">
      <c r="R215" s="37" t="s">
        <v>33</v>
      </c>
    </row>
    <row r="216" ht="15">
      <c r="R216" s="37" t="s">
        <v>32</v>
      </c>
    </row>
    <row r="217" ht="15">
      <c r="R217" s="37" t="s">
        <v>31</v>
      </c>
    </row>
    <row r="218" ht="15">
      <c r="R218" s="37" t="s">
        <v>30</v>
      </c>
    </row>
    <row r="219" ht="15">
      <c r="R219" s="37" t="s">
        <v>29</v>
      </c>
    </row>
    <row r="220" ht="15">
      <c r="R220" s="37" t="s">
        <v>28</v>
      </c>
    </row>
    <row r="221" ht="15">
      <c r="R221" s="37" t="s">
        <v>27</v>
      </c>
    </row>
    <row r="223" ht="15">
      <c r="R223" s="37" t="s">
        <v>109</v>
      </c>
    </row>
    <row r="224" ht="15">
      <c r="R224" s="37" t="s">
        <v>110</v>
      </c>
    </row>
    <row r="225" ht="15">
      <c r="R225" s="37" t="s">
        <v>111</v>
      </c>
    </row>
    <row r="227" ht="15">
      <c r="R227" s="37" t="s">
        <v>112</v>
      </c>
    </row>
    <row r="228" ht="15">
      <c r="R228" s="37" t="s">
        <v>113</v>
      </c>
    </row>
    <row r="229" ht="15">
      <c r="R229" s="37" t="s">
        <v>114</v>
      </c>
    </row>
    <row r="230" ht="15">
      <c r="R230" s="37" t="s">
        <v>115</v>
      </c>
    </row>
    <row r="232" ht="15">
      <c r="R232" s="71" t="s">
        <v>116</v>
      </c>
    </row>
    <row r="233" ht="15">
      <c r="R233" s="71" t="s">
        <v>117</v>
      </c>
    </row>
    <row r="234" ht="15">
      <c r="R234" s="71" t="s">
        <v>118</v>
      </c>
    </row>
    <row r="235" ht="15">
      <c r="R235" s="71" t="s">
        <v>119</v>
      </c>
    </row>
    <row r="237" ht="15">
      <c r="R237" s="71" t="s">
        <v>120</v>
      </c>
    </row>
    <row r="238" ht="15">
      <c r="R238" s="71" t="s">
        <v>121</v>
      </c>
    </row>
    <row r="239" ht="15">
      <c r="R239" s="71" t="s">
        <v>122</v>
      </c>
    </row>
    <row r="241" ht="15">
      <c r="R241" s="71" t="s">
        <v>123</v>
      </c>
    </row>
    <row r="242" ht="15">
      <c r="R242" s="71" t="s">
        <v>124</v>
      </c>
    </row>
  </sheetData>
  <sheetProtection/>
  <mergeCells count="58">
    <mergeCell ref="C29:F29"/>
    <mergeCell ref="G29:J29"/>
    <mergeCell ref="K29:N29"/>
    <mergeCell ref="B30:F30"/>
    <mergeCell ref="G30:J30"/>
    <mergeCell ref="K30:N30"/>
    <mergeCell ref="C27:F27"/>
    <mergeCell ref="G27:J27"/>
    <mergeCell ref="K27:N27"/>
    <mergeCell ref="C28:F28"/>
    <mergeCell ref="G28:J28"/>
    <mergeCell ref="K28:N28"/>
    <mergeCell ref="B25:C25"/>
    <mergeCell ref="D25:F25"/>
    <mergeCell ref="G25:N25"/>
    <mergeCell ref="B26:C26"/>
    <mergeCell ref="D26:F26"/>
    <mergeCell ref="G26:N26"/>
    <mergeCell ref="B24:G24"/>
    <mergeCell ref="H24:N24"/>
    <mergeCell ref="B18:D18"/>
    <mergeCell ref="E18:G18"/>
    <mergeCell ref="H18:N18"/>
    <mergeCell ref="B19:G19"/>
    <mergeCell ref="H19:N19"/>
    <mergeCell ref="B20:G20"/>
    <mergeCell ref="H20:N20"/>
    <mergeCell ref="B22:G23"/>
    <mergeCell ref="H22:I22"/>
    <mergeCell ref="K22:N22"/>
    <mergeCell ref="H23:I23"/>
    <mergeCell ref="K23:N23"/>
    <mergeCell ref="B14:G14"/>
    <mergeCell ref="H14:N14"/>
    <mergeCell ref="B15:G15"/>
    <mergeCell ref="H15:N15"/>
    <mergeCell ref="B17:D17"/>
    <mergeCell ref="E17:G17"/>
    <mergeCell ref="H17:N17"/>
    <mergeCell ref="B12:G12"/>
    <mergeCell ref="H12:N12"/>
    <mergeCell ref="B6:G6"/>
    <mergeCell ref="H6:K6"/>
    <mergeCell ref="L6:N6"/>
    <mergeCell ref="B7:G7"/>
    <mergeCell ref="H7:K7"/>
    <mergeCell ref="L7:N7"/>
    <mergeCell ref="B8:K8"/>
    <mergeCell ref="L8:N8"/>
    <mergeCell ref="B9:K9"/>
    <mergeCell ref="L9:N9"/>
    <mergeCell ref="B11:N11"/>
    <mergeCell ref="B2:C2"/>
    <mergeCell ref="D2:I2"/>
    <mergeCell ref="J2:L2"/>
    <mergeCell ref="M2:N2"/>
    <mergeCell ref="B4:D4"/>
    <mergeCell ref="E4:N4"/>
  </mergeCells>
  <dataValidations count="4">
    <dataValidation type="list" allowBlank="1" showInputMessage="1" showErrorMessage="1" sqref="E4:N4">
      <formula1>$R$192:$R$211</formula1>
    </dataValidation>
    <dataValidation type="list" allowBlank="1" showInputMessage="1" showErrorMessage="1" sqref="H20:N20">
      <formula1>$R$240</formula1>
    </dataValidation>
    <dataValidation type="list" allowBlank="1" showInputMessage="1" showErrorMessage="1" sqref="B20:G20">
      <formula1>$R$236:$R$238</formula1>
    </dataValidation>
    <dataValidation type="list" allowBlank="1" showInputMessage="1" showErrorMessage="1" sqref="L7:N7">
      <formula1>$R$222:$R$224</formula1>
    </dataValidation>
  </dataValidations>
  <printOptions/>
  <pageMargins left="0.1968503937007874" right="0.1968503937007874" top="0.1968503937007874" bottom="0.1968503937007874" header="0.1968503937007874" footer="0.1968503937007874"/>
  <pageSetup orientation="portrait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Amado Camacho, Alvaro Augusto</dc:creator>
  <cp:keywords/>
  <dc:description/>
  <cp:lastModifiedBy>VANGELSEIN</cp:lastModifiedBy>
  <dcterms:created xsi:type="dcterms:W3CDTF">2020-01-24T20:43:49Z</dcterms:created>
  <dcterms:modified xsi:type="dcterms:W3CDTF">2020-05-08T00:30:34Z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