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FORMULACIÓN POGD - I" sheetId="1" r:id="rId1"/>
    <sheet name="FORMULACIÓN POGD - III." sheetId="2" r:id="rId2"/>
    <sheet name="(M1)Mantenimiento" sheetId="3" r:id="rId3"/>
    <sheet name="(M2)Implementacion" sheetId="4" r:id="rId4"/>
    <sheet name="(M3)Transparencia" sheetId="5" r:id="rId5"/>
    <sheet name="(M4)Funcionamiento" sheetId="6" r:id="rId6"/>
    <sheet name="(M5)Correo certificado" sheetId="7" r:id="rId7"/>
    <sheet name="(M6)Puntos de Atención" sheetId="8" r:id="rId8"/>
    <sheet name="(M7)Confianza" sheetId="9" r:id="rId9"/>
  </sheets>
  <definedNames>
    <definedName name="_xlnm.Print_Area" localSheetId="0">'FORMULACIÓN POGD - I'!$A$1:$J$11</definedName>
    <definedName name="_xlnm.Print_Area" localSheetId="1">'FORMULACIÓN POGD - III.'!$B$2:$J$70</definedName>
  </definedNames>
  <calcPr fullCalcOnLoad="1"/>
</workbook>
</file>

<file path=xl/sharedStrings.xml><?xml version="1.0" encoding="utf-8"?>
<sst xmlns="http://schemas.openxmlformats.org/spreadsheetml/2006/main" count="820" uniqueCount="250">
  <si>
    <t>Elaborado por: Alvaro Augusto Amado Camacho
Revisado por: Oscar Ramiro Reyes Muñoz
Aprobado por: Sonia Luz Florez Gutierrez</t>
  </si>
  <si>
    <t>AÑO</t>
  </si>
  <si>
    <t>ASS</t>
  </si>
  <si>
    <t>Asegurar salud</t>
  </si>
  <si>
    <t>OBJETIVO ESTRATEGICO</t>
  </si>
  <si>
    <t>DESCRIPCIÓN DE LA META</t>
  </si>
  <si>
    <r>
      <t xml:space="preserve">Indicador
</t>
    </r>
    <r>
      <rPr>
        <b/>
        <sz val="16"/>
        <color indexed="60"/>
        <rFont val="Arial"/>
        <family val="2"/>
      </rPr>
      <t>[Incluir link a Hoja de Vida]</t>
    </r>
  </si>
  <si>
    <t>DIRECCIÓN/ OFICINA</t>
  </si>
  <si>
    <t>Programado 1er Trimestre</t>
  </si>
  <si>
    <t>Programado 2do Trimestre</t>
  </si>
  <si>
    <t>Programado 3er Trimestre</t>
  </si>
  <si>
    <t>Programado 4to Trimestre</t>
  </si>
  <si>
    <t>Programado Año</t>
  </si>
  <si>
    <t>ESC</t>
  </si>
  <si>
    <t>Evaluación, seguimiento y control a la gestión</t>
  </si>
  <si>
    <t>Elaborado por: Alvaro Augusto Amado Camacho
Revisado por: Oscar Ramiro Reyes Muñoz
Aprobado por: Sonia luz Florez Gutierrez</t>
  </si>
  <si>
    <t>METAS</t>
  </si>
  <si>
    <t>ACTIVIDADES</t>
  </si>
  <si>
    <t>Programado %</t>
  </si>
  <si>
    <t>SUBACTIVIDADES</t>
  </si>
  <si>
    <t>PRODUCTOS Y/O SERVICIOS</t>
  </si>
  <si>
    <t xml:space="preserve">Programado 3er Trimestre </t>
  </si>
  <si>
    <t xml:space="preserve">Programado 4to Trimestre </t>
  </si>
  <si>
    <t>SUBTOTAL</t>
  </si>
  <si>
    <t>TOTAL</t>
  </si>
  <si>
    <t>Ponderación</t>
  </si>
  <si>
    <t>DIRECCIÓN DE PLANEACIÓN INSTITUCIONAL Y CALIDAD
SISTEMA INTEGRADO DE GESTIÓN
CONTROL DOCUMENTAL
FORMULACIÓN PLAN OPERATIVO DE GESTION Y DESEMPEÑO
Codigo: SDS-PYC-FT-19 V.12</t>
  </si>
  <si>
    <t>Fortalecer los procesos que soporten la gestión misional y estratégica de la entidad, mediante acciones que promuevan la administración transparente de los recursos, la gestión institucional, el ejercicio de la gobernanza y la corresponsabilidad social en salud</t>
  </si>
  <si>
    <t>Actualizar la Gestión Documental del proceso.</t>
  </si>
  <si>
    <t>Implementar acciones que contribuyan a la politica de mejora normativa.</t>
  </si>
  <si>
    <t>Actualizar el Mapa de Riesgos</t>
  </si>
  <si>
    <t>Realizar la autoevaluacion de riesgos por proceso y de corrupcion</t>
  </si>
  <si>
    <t>Elaborar informes resultado de la gestión del riesgo.</t>
  </si>
  <si>
    <t>Diligenciar y remitir la información que se requiere para el informe de revisión por la dirección.</t>
  </si>
  <si>
    <t>Realizar el ejercicio de percepción del cliente del proceso.</t>
  </si>
  <si>
    <t>1. Realizar las acciones necesarias para el Mantenimiento y Sostenibilidad del Sistema  de Gestión de la SDS</t>
  </si>
  <si>
    <t>1.1 Gestionar la Documentación del Sistema de Gestión de la SDS.</t>
  </si>
  <si>
    <t>Documentos ajustados y aprobados ISOLUCIÓN</t>
  </si>
  <si>
    <t>1.2 Implementar acciones que contribuyan a la politica de mejora normativa.</t>
  </si>
  <si>
    <t>Reporte de normograma</t>
  </si>
  <si>
    <t>1.3 Gestionar  y monitorear  el desempeño de los procesos.</t>
  </si>
  <si>
    <t>Formular el POGD de la DSC.</t>
  </si>
  <si>
    <t>POGD Formulado</t>
  </si>
  <si>
    <t>Realizar el Reporte POGD</t>
  </si>
  <si>
    <t>Reporte POGD</t>
  </si>
  <si>
    <t xml:space="preserve"> Informe de Gestión del POGD</t>
  </si>
  <si>
    <t>Elaborar el Informe de Gestión del POGD</t>
  </si>
  <si>
    <t>1.4 Gestionar los Riesgos del Proceso</t>
  </si>
  <si>
    <t>Mapa de Riesgos Actualizado</t>
  </si>
  <si>
    <t>Autoevaluación de riesgos y controles</t>
  </si>
  <si>
    <t>Informe de Gestión del Riesgo</t>
  </si>
  <si>
    <t>Matrices Diligenciadas, correos electronicos, entre otros.</t>
  </si>
  <si>
    <t>Gestionar los planes de mejora del proceso.</t>
  </si>
  <si>
    <t>Planes de mejora gestionados.</t>
  </si>
  <si>
    <t>Participar en las actividades para renovación de la certificación del SGC de la SDS.</t>
  </si>
  <si>
    <t>2. Realizar las acciones para la implementación de las politicas de gestión y desempeño.</t>
  </si>
  <si>
    <t>1.5 Gestionar Informe de revisión por la dirección</t>
  </si>
  <si>
    <t>2.1 Gestionar las acciones para el cumplimiento de la Politica de Servicio a la Ciudadano (Res 2765 de 2018)</t>
  </si>
  <si>
    <t>2.2 Gestionar las acciones para el cumplimiento de la Politica de Racionalización de Trámites (Res 2765 de 2018)</t>
  </si>
  <si>
    <t>2.3 Implementar el Modelo Integrado de Planeación y Gestión en la SDS.</t>
  </si>
  <si>
    <t>Realizar el Plan de Acción de Servicio al Ciudadano</t>
  </si>
  <si>
    <t>Documento Plan de Acción</t>
  </si>
  <si>
    <t>1.6 Análizar la Percepcion del Cliente</t>
  </si>
  <si>
    <t>1.7 Gestionar la Mejora Continua de los Procesos.</t>
  </si>
  <si>
    <t>Actualizar el directorio de los puntos de atención de Servicio a la Ciudadanía de la SDS</t>
  </si>
  <si>
    <t>Documento actualizado del directorio de los puntos de atención</t>
  </si>
  <si>
    <t>Depurar la información del aplicativo SIDMA</t>
  </si>
  <si>
    <t>Cuadros consolidados de información</t>
  </si>
  <si>
    <t xml:space="preserve">Realizar seguimiento Trimestral a los convenios red CADE - SUPERCADE </t>
  </si>
  <si>
    <t xml:space="preserve">Actas de Seguimiento Trimestrales a los convenios red CADE - SUPERCADE </t>
  </si>
  <si>
    <t>Realizar capacitaciones a los colaboradores de la Dirección de Servicio al Ciudadano servicio al ciudadano en temas como: (Pqrds, transparencia, MIPG, habilidades
blandas, comunicación asertiva, lenguaje claro, accesibilidad; atención preferencial, diferencial e incluyente, Centro de Relevo o Sistema de
Interpretación-SIEL</t>
  </si>
  <si>
    <t>Realizar los reportes de veracidad de información pública remitidos a la Alcaldía Mayor de Bogotá 2019</t>
  </si>
  <si>
    <t>Realizar seguimiento las  respuestas a derechos de petición por dependencia de la SDS</t>
  </si>
  <si>
    <t>Realizar Curso vitual lenguaje claro DNP- 100% de los colaboradores de la DSC</t>
  </si>
  <si>
    <t>Actualización de las plantillas lenguaje claro</t>
  </si>
  <si>
    <t>Gestionar la vinculación de la SDS a la Red Nacional de Lenguaje Claro</t>
  </si>
  <si>
    <t>Gestionar la actualización del Portafolio de trámites y Servicios de la SDS</t>
  </si>
  <si>
    <t>Gestión de la actualización de trámites y servicios SDS en el aplicativo SUIT</t>
  </si>
  <si>
    <r>
      <t xml:space="preserve">Elaborar el plan de adecuación de gestión y desempeño </t>
    </r>
    <r>
      <rPr>
        <sz val="10"/>
        <color indexed="8"/>
        <rFont val="Arial"/>
        <family val="2"/>
      </rPr>
      <t xml:space="preserve">(cierre de brechas) </t>
    </r>
    <r>
      <rPr>
        <sz val="12"/>
        <color indexed="8"/>
        <rFont val="Arial"/>
        <family val="2"/>
      </rPr>
      <t>de la SDS</t>
    </r>
  </si>
  <si>
    <t>Plan de Adecuación de la SDS</t>
  </si>
  <si>
    <t>Participar en el Comité Institucional de Gestión y Desempeño de la SDS.</t>
  </si>
  <si>
    <t>Actas de reunión,  presentaciones, entre otros</t>
  </si>
  <si>
    <t>Elaborar el informe de Gestión y Desempeño.</t>
  </si>
  <si>
    <t>Informes de Gestión y Desempeño</t>
  </si>
  <si>
    <t>Remitir oportunamente los documentos soporte en cumplimiento al TAIP - ITEP. ITB- (Tener en cuenta los tiempos establecidos en la normatividad vigente, así como los definidos en el plan de trabajo)</t>
  </si>
  <si>
    <t>Realizar la formulación del PAAC.</t>
  </si>
  <si>
    <t>PAAC 2020</t>
  </si>
  <si>
    <t>Reportar la matriz de monitoreo del PAAC</t>
  </si>
  <si>
    <t>Matriz de monitoreo PAAC revisada y consolidada.</t>
  </si>
  <si>
    <t>Documentos publicados en la pagina WEB de la SDS.</t>
  </si>
  <si>
    <t>3, Realizar las acciones para el desarrollo de los componenetes de Transparencia, acceso a la información y lucha contra la corrupción.</t>
  </si>
  <si>
    <t>4. Desarrollar  las acciones  administrativas necesarias para  el buen funcionamiento organizacional de los Puntos de Servicio al Ciudadano de la SDS</t>
  </si>
  <si>
    <t>3.1 Gestionar y monitorear los componentes del Plan Anticorrupcion y Atención al Ciudadano</t>
  </si>
  <si>
    <t>Apoyar  a los profesionales de los Puntos de Servicio al Ciudadano de la SDS que operan en la Red CADE- SuperCADE, Centro Distrital de Salud en casos con problemáticas en el acceso a servicios solicitados por la ciudadanía.</t>
  </si>
  <si>
    <t>Actas de asistencias Técnica de apoyo a los profesionales de los Puntos de Servicio al Ciudadano de la SDS que operan en la Red CADE- SuperCADE, Centro Distrital de Salud</t>
  </si>
  <si>
    <t>4.1 Realizar las actividades de gestión  para garantizar la buena atención a los ciudadanos en los puntos de Servicio a la Ciudadanía de la SDS que operan en la Red CADE-SuperCADE y Centro Distrital de Salud.</t>
  </si>
  <si>
    <t>5. Implementar en la Dirección de Servicio a la Ciudadanía,  el correo certificado electrónico como canal de respuesta digitalizada a las personas jurídicas y al 10% de las personas natulares que radican peticiones en la SDS</t>
  </si>
  <si>
    <t>Presentar informe de gestión del Defensor del Ciudadano</t>
  </si>
  <si>
    <t>7. Adelantar acciones con el fin de  incrementar la confianza y la satisfacción de la ciudadanía con los
servicios prestados por la SDS</t>
  </si>
  <si>
    <t>3.2 Cumplimiento de los requisitos establecidos en el Índice de Transparencia de las Entidades Publicas (ITEP) en la SDS. (Si aplica) y los estándares de publicación y divulgación de la información de transparencia y acceso a la información pública (TAIP).</t>
  </si>
  <si>
    <t>5.1 Realizar actividades administrativas y de gestión para lograr la implementación del correo certificado electrónico en la DSC, para dar respuesta a personas jurídicas y naturales que radican Derechos de Petición en la SDS</t>
  </si>
  <si>
    <t>Coordinar el entrenamiento del personal de la Dirección de Servicio a la Ciudadanía para poner en funcionamiento el Correo Electrónico Certificado con relación a la correspondencia de peticiones</t>
  </si>
  <si>
    <t xml:space="preserve">Reportar trimestralmente el número  de documentos  y respuesta a peticiones enviadas por el Correo Electrónico Certificado -CEC. </t>
  </si>
  <si>
    <t xml:space="preserve">Acta de capacitación </t>
  </si>
  <si>
    <t>Documentar el proceso de manejo de respuestas enviada por correo certificado electrónico de la Dirección de Servicio a la Ciudadanía</t>
  </si>
  <si>
    <t>Documento ajustado, o modificado</t>
  </si>
  <si>
    <t>Reportes trimestrales</t>
  </si>
  <si>
    <t>6. Aumentar en 4 puntos, el servicio  de orientación e información al ciudadano en el Distrito Capital</t>
  </si>
  <si>
    <t>6.1  Realizar actividades administrativas y de gestión para lograr la puesta en marcha de los puntos de atención nuevos</t>
  </si>
  <si>
    <t>Realizar la gestión para la suscripción de los convenios interadministrativos o interectoriales</t>
  </si>
  <si>
    <t>Elaborar la propuesta para la realización de la jornada</t>
  </si>
  <si>
    <t>7.1 Posicionar la figura del defensor del Ciudadano en la SDS</t>
  </si>
  <si>
    <t>7.2 Realizar una jornada de servicio a la ciudadanía  interadminstrativa con las entidades del sector salud del Distrito Capital</t>
  </si>
  <si>
    <t>PROCESO: Gestión Social en Salud - Dirección de Servicio a la Ciudadanía</t>
  </si>
  <si>
    <t>Dirección de Servicio a la Ciudadanía</t>
  </si>
  <si>
    <t>Elaborar Informe Consolidado de Percepción del Cliente de los Procesos</t>
  </si>
  <si>
    <t>Informe de Percepción del Cliente</t>
  </si>
  <si>
    <t>Registro virtual</t>
  </si>
  <si>
    <t>Consolidado de reportes semestral</t>
  </si>
  <si>
    <t>Listados de capacitación</t>
  </si>
  <si>
    <t>Informes de seguimiento</t>
  </si>
  <si>
    <t>Certificados de realización de cursos</t>
  </si>
  <si>
    <t>Plantillas actualizadas</t>
  </si>
  <si>
    <t>Documentos de gestión (correos, memorandos, ofocios)</t>
  </si>
  <si>
    <t>Actas de seguimiento SUIT</t>
  </si>
  <si>
    <t>Pantallazos</t>
  </si>
  <si>
    <t>Definir e implementar el procedimiento, de la actividad del defensor de ciudadano en articulación con los procesos  de atención a la Ciudadanía</t>
  </si>
  <si>
    <t>Realizar la jornada</t>
  </si>
  <si>
    <t>Realizar la gestión administrativa para la ejecución, organización y logística</t>
  </si>
  <si>
    <t>Mantenimiento y Sostenibilidad del Sistema  de Gestión de la SDS</t>
  </si>
  <si>
    <t>Implementación de las politicas de gestión y desempeño.</t>
  </si>
  <si>
    <t>Medicion de los componentes de Transparencia, acceso a la información y lucha contra la corrupción.</t>
  </si>
  <si>
    <t>DIRECCIÓN DE PLANEACIÓN INSTITUCIONAL Y CALIDAD
SISTEMA INTEGRADO DE GESTIÓN
CONTROL DOCUMENTAL
HOJA DE VIDA DE INDICADORES 
Código: SDS-PYC-FT.022 V.4</t>
  </si>
  <si>
    <t>Elaborado por: Luis Carlos Martinez Revisado por: Oscar Ramiro Reyes Aprobado por: Sonia Luz Florez Gutierrez</t>
  </si>
  <si>
    <t>PROCESO</t>
  </si>
  <si>
    <t>NOMBRE DEL INDICADOR</t>
  </si>
  <si>
    <t>RESPONSABLE DE LA MEDICIÓN</t>
  </si>
  <si>
    <t>TIPO DE INDICADOR</t>
  </si>
  <si>
    <t>Profesional Universitario o Especializado (Gestor de Calidad)</t>
  </si>
  <si>
    <t>Eficacia</t>
  </si>
  <si>
    <t>META ASOCIADA AL INDICADOR</t>
  </si>
  <si>
    <t>VALOR PROGRAMADO AÑO</t>
  </si>
  <si>
    <t>Realizar las acciones necesarias para el Mantenimiento y Sostenibilidad del Sistema  de Gestión de la SDS</t>
  </si>
  <si>
    <t>DESCRIPCIÓN DE LAS VARIABLES DEL INDICADOR</t>
  </si>
  <si>
    <t>a= Acciones ejecutadas para el Mantenimiento y Sostenibilidad del Sistema  de Gestión de la SDS</t>
  </si>
  <si>
    <t>b= Acciones programadas para el Mantenimiento y Sostenibilidad del Sistema  de Gestión de la SDS</t>
  </si>
  <si>
    <t>FÓRMULA DEL INDICADOR</t>
  </si>
  <si>
    <t>FUENTE DE LA INFORMACIÓN</t>
  </si>
  <si>
    <t>a/b * 100</t>
  </si>
  <si>
    <t>Plan Operativo de Gestión y Desempeño</t>
  </si>
  <si>
    <t>LINEA BASE</t>
  </si>
  <si>
    <t>PROYECTO</t>
  </si>
  <si>
    <t>UNIDAD DE MEDIDA</t>
  </si>
  <si>
    <t>Procentaje</t>
  </si>
  <si>
    <t>TENDENCIA</t>
  </si>
  <si>
    <t>TIPO DE MEDICIÓN</t>
  </si>
  <si>
    <t>Estable</t>
  </si>
  <si>
    <t>Suma</t>
  </si>
  <si>
    <t>RECURSOS</t>
  </si>
  <si>
    <t>Inversión</t>
  </si>
  <si>
    <t>Proyecto No:
Meta del Proyecto:</t>
  </si>
  <si>
    <t>Funcionamiento</t>
  </si>
  <si>
    <t>OBJETIVO DEL SISTEMA DE GESTIÓN</t>
  </si>
  <si>
    <t>VERSIÓN</t>
  </si>
  <si>
    <t>FECHA</t>
  </si>
  <si>
    <t>RAZÓN DE LA ACTUALIZACIÓN</t>
  </si>
  <si>
    <t>Enero de 2020</t>
  </si>
  <si>
    <t>Se actualiza el formato incluyendo elementos como recursos y objetivos del sistema de gestión.</t>
  </si>
  <si>
    <t>Nombre</t>
  </si>
  <si>
    <t>Alvaro Augusto Amado C</t>
  </si>
  <si>
    <t>Oscar Ramiro Reyes Muñoz</t>
  </si>
  <si>
    <t>Sonia Luz Florez Gutierrez</t>
  </si>
  <si>
    <t>Cargo</t>
  </si>
  <si>
    <t>Profesional Universitario</t>
  </si>
  <si>
    <t>Profesional Especializado</t>
  </si>
  <si>
    <t>Directora</t>
  </si>
  <si>
    <t>Firma</t>
  </si>
  <si>
    <t>ELABORO</t>
  </si>
  <si>
    <t>REVISO</t>
  </si>
  <si>
    <t>APROBO</t>
  </si>
  <si>
    <t>Asegurar Salud</t>
  </si>
  <si>
    <t>Calidad de servicios de salud</t>
  </si>
  <si>
    <t>Control Disciplinario</t>
  </si>
  <si>
    <t xml:space="preserve">Gestión Comunicaciones </t>
  </si>
  <si>
    <t>Gestión Contractual</t>
  </si>
  <si>
    <t>Gestión de Bienes y Servicios</t>
  </si>
  <si>
    <t>Gestión de TIC</t>
  </si>
  <si>
    <t>Gestión de urgencias, emergencias y desastres</t>
  </si>
  <si>
    <t>Gestión del conocimiento e innovación</t>
  </si>
  <si>
    <t>Gestion del Talento Humano</t>
  </si>
  <si>
    <t>Gestión en Salud Pública</t>
  </si>
  <si>
    <t>Gestión Financiera</t>
  </si>
  <si>
    <t xml:space="preserve">Gestión Juridica </t>
  </si>
  <si>
    <t>Gestión social en salud</t>
  </si>
  <si>
    <t>Inspección, vigilancia y control</t>
  </si>
  <si>
    <t>Planeación Institucional y Calidad</t>
  </si>
  <si>
    <t>Planeación y Gestión Sectorial</t>
  </si>
  <si>
    <t>Política y Gerencia estratégica</t>
  </si>
  <si>
    <t>Provisión de servicios de salud</t>
  </si>
  <si>
    <t>Subsistema de Gestión de Calidad (SGC)</t>
  </si>
  <si>
    <t>Subsistema de Control Interno (SCI)</t>
  </si>
  <si>
    <t>Subsistema de Seguridad y Salud en el Trabajo (S&amp;ST)</t>
  </si>
  <si>
    <t>Subsistema de Gestión Ambiental (SGA)</t>
  </si>
  <si>
    <t>Subsistema de Seguridad de la Información (SSI)</t>
  </si>
  <si>
    <t>Subsistema Interno de Gestión Documental y Archivo (SIGA)</t>
  </si>
  <si>
    <t>Subsistema de Responsabilidad Social (SRS)</t>
  </si>
  <si>
    <t>Eficiencia</t>
  </si>
  <si>
    <t>Efectividad</t>
  </si>
  <si>
    <t>Mensual</t>
  </si>
  <si>
    <t>Trimestral</t>
  </si>
  <si>
    <t>Semestral</t>
  </si>
  <si>
    <t>Anual</t>
  </si>
  <si>
    <t>Cantidad</t>
  </si>
  <si>
    <t>Porcentaje</t>
  </si>
  <si>
    <t>Días</t>
  </si>
  <si>
    <t>Pesos (S)</t>
  </si>
  <si>
    <t>Creciente</t>
  </si>
  <si>
    <t>Decreciente</t>
  </si>
  <si>
    <t>Promedio</t>
  </si>
  <si>
    <t>Realizar las acciones para la implementación de las politicas de gestión y desempeño.</t>
  </si>
  <si>
    <t>a= Acciones ejecutadas para la implementación de las politicas de gestión y desempeño.</t>
  </si>
  <si>
    <t>b= Acciones programadas para la implementación de las politicas de gestión y desempeño.</t>
  </si>
  <si>
    <t>Proyecto No: 
Meta del Proyecto:</t>
  </si>
  <si>
    <t>Realizar las acciones para el desarrollo de los componenetes de Transparencia, acceso a la información y lucha contra la corrupción.</t>
  </si>
  <si>
    <t>a= Acciones ejecutadas para la medicion de los componentes de Transparencia, acceso a la información y lucha contra la corrupción.</t>
  </si>
  <si>
    <t>b= Acciones programadas para la medicion de los componentes de Transparencia, acceso a la información y lucha contra la corrupción.</t>
  </si>
  <si>
    <t>Desarrollar  las acciones  administrativas necesarias para  el buen funcionamiento organizacional de los Puntos de Servicio al Ciudadano de la SDS</t>
  </si>
  <si>
    <t>a= Acciones realizadas  para el buen funcionamiento de los puntos de servicio al ciudadano.</t>
  </si>
  <si>
    <t xml:space="preserve"> Aumentar en 4 puntos, el servicio  de orientación e información al ciudadano en el Distrito Capital</t>
  </si>
  <si>
    <t>Acciones adelantadas por la DSC, para aumentar la confianza de la ciudadanía</t>
  </si>
  <si>
    <t>Adelantar acciones con el fin de  incrementar la confianza y la satisfacción de la ciudadanía con los
servicios prestados por la SDS</t>
  </si>
  <si>
    <t>b= Numero de peticiones registradas para respuesta a través de correo certificado</t>
  </si>
  <si>
    <t>b= Acciones programadas para el aumento  de los cuatro puntos de atención de servicioa la ciudadanía de la DSC.</t>
  </si>
  <si>
    <t>a= Acciones ejecutadas para para aumentar la confianza de la ciudadanía</t>
  </si>
  <si>
    <t>b= Acciones programadas para para aumentar la confianza de la ciudadanía</t>
  </si>
  <si>
    <t>X</t>
  </si>
  <si>
    <t>Acciones realizadas para el buen  funcionamiento de los puntos de atención servicio al ciudadano de la DSC</t>
  </si>
  <si>
    <t>b= Acciones programadas para el buen funcionamiento de los puntos de servicio al ciudadanoa.</t>
  </si>
  <si>
    <t>PAAC y Plan de Transparencia</t>
  </si>
  <si>
    <t>Informes de Asistencias Técnicas a los puntos de Servicio al Ciudadano</t>
  </si>
  <si>
    <t>Proyecto No: 7525
Meta del Proyecto: Aumentar en un 10% la atención a la población</t>
  </si>
  <si>
    <t>a= Numero de respuestas enviadas por correo certificado a personas naturales y jurídicas</t>
  </si>
  <si>
    <t>Aumentar en 10%, las respuestas enviadas por correo electrónico certificado a las peticiones radicadas en la SDS competencia de la Dirección de Servicio a la Ciudadanía.</t>
  </si>
  <si>
    <t xml:space="preserve">Respuestas por correo electrónico certificado a las peticiones </t>
  </si>
  <si>
    <t>Aplicativo SDQS, Base de datos de archivo documental.</t>
  </si>
  <si>
    <t>Ejecución de las acciones programadas para el aumento de los puntos de atención</t>
  </si>
  <si>
    <t>Plan de Acción de Servicio a la Ciudadanía.</t>
  </si>
  <si>
    <t>a= Acciones ejecutadas para el aumento  de los cuatro puntos de atención de servicio a la ciudadanía de la DSC.</t>
  </si>
  <si>
    <t>Plan de Acción de Servicio a la Ciudadanía</t>
  </si>
  <si>
    <t>Adelantar acciones con el fin de  incrementar la confianza y la satisfacción de la ciudadanía con los servicios prestados por la SDS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</si>
</sst>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60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28"/>
      <color indexed="8"/>
      <name val="Arial"/>
      <family val="2"/>
    </font>
    <font>
      <b/>
      <sz val="12"/>
      <color indexed="9"/>
      <name val="Arial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sz val="8"/>
      <color theme="1"/>
      <name val="Arial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6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9" fontId="72" fillId="0" borderId="0" xfId="56" applyNumberFormat="1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 wrapText="1"/>
    </xf>
    <xf numFmtId="2" fontId="71" fillId="0" borderId="10" xfId="0" applyNumberFormat="1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2" fontId="71" fillId="33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/>
    </xf>
    <xf numFmtId="0" fontId="73" fillId="34" borderId="10" xfId="0" applyFont="1" applyFill="1" applyBorder="1" applyAlignment="1">
      <alignment horizontal="center" vertical="center"/>
    </xf>
    <xf numFmtId="0" fontId="56" fillId="0" borderId="10" xfId="46" applyBorder="1" applyAlignment="1" quotePrefix="1">
      <alignment horizontal="center" vertical="center" wrapText="1"/>
    </xf>
    <xf numFmtId="0" fontId="74" fillId="0" borderId="10" xfId="0" applyFont="1" applyBorder="1" applyAlignment="1">
      <alignment horizontal="justify" vertical="center" wrapText="1"/>
    </xf>
    <xf numFmtId="9" fontId="71" fillId="0" borderId="10" xfId="56" applyFont="1" applyBorder="1" applyAlignment="1">
      <alignment horizontal="center" vertical="center"/>
    </xf>
    <xf numFmtId="9" fontId="72" fillId="0" borderId="10" xfId="56" applyFont="1" applyBorder="1" applyAlignment="1">
      <alignment horizontal="center" vertical="center"/>
    </xf>
    <xf numFmtId="9" fontId="71" fillId="33" borderId="10" xfId="56" applyFont="1" applyFill="1" applyBorder="1" applyAlignment="1">
      <alignment horizontal="center" vertical="center"/>
    </xf>
    <xf numFmtId="9" fontId="73" fillId="34" borderId="10" xfId="56" applyFont="1" applyFill="1" applyBorder="1" applyAlignment="1">
      <alignment horizontal="center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 wrapText="1"/>
    </xf>
    <xf numFmtId="9" fontId="71" fillId="0" borderId="13" xfId="56" applyFont="1" applyBorder="1" applyAlignment="1">
      <alignment horizontal="center" vertical="center"/>
    </xf>
    <xf numFmtId="9" fontId="17" fillId="0" borderId="10" xfId="56" applyFont="1" applyFill="1" applyBorder="1" applyAlignment="1">
      <alignment horizontal="center" vertical="center" wrapText="1"/>
    </xf>
    <xf numFmtId="9" fontId="75" fillId="23" borderId="10" xfId="56" applyFont="1" applyFill="1" applyBorder="1" applyAlignment="1">
      <alignment horizontal="center" vertical="center" wrapText="1"/>
    </xf>
    <xf numFmtId="9" fontId="75" fillId="35" borderId="10" xfId="56" applyFont="1" applyFill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center" vertical="center" wrapText="1"/>
    </xf>
    <xf numFmtId="2" fontId="71" fillId="36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72" fillId="36" borderId="10" xfId="0" applyFont="1" applyFill="1" applyBorder="1" applyAlignment="1">
      <alignment horizontal="center" vertical="center" wrapText="1"/>
    </xf>
    <xf numFmtId="2" fontId="72" fillId="36" borderId="10" xfId="0" applyNumberFormat="1" applyFont="1" applyFill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left" vertical="center" wrapText="1"/>
    </xf>
    <xf numFmtId="0" fontId="72" fillId="0" borderId="10" xfId="0" applyFont="1" applyBorder="1" applyAlignment="1">
      <alignment horizontal="left" vertical="center" wrapText="1"/>
    </xf>
    <xf numFmtId="0" fontId="72" fillId="36" borderId="10" xfId="0" applyFont="1" applyFill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2" fontId="72" fillId="0" borderId="10" xfId="0" applyNumberFormat="1" applyFont="1" applyFill="1" applyBorder="1" applyAlignment="1">
      <alignment horizontal="center" vertical="center" wrapText="1"/>
    </xf>
    <xf numFmtId="2" fontId="72" fillId="36" borderId="10" xfId="0" applyNumberFormat="1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2" fillId="36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2" fontId="78" fillId="33" borderId="10" xfId="0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0" fontId="76" fillId="0" borderId="13" xfId="0" applyFont="1" applyBorder="1" applyAlignment="1">
      <alignment vertical="center" wrapText="1"/>
    </xf>
    <xf numFmtId="0" fontId="79" fillId="36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left" vertical="center"/>
    </xf>
    <xf numFmtId="9" fontId="71" fillId="33" borderId="10" xfId="0" applyNumberFormat="1" applyFont="1" applyFill="1" applyBorder="1" applyAlignment="1">
      <alignment horizontal="center" vertical="center"/>
    </xf>
    <xf numFmtId="9" fontId="73" fillId="34" borderId="10" xfId="0" applyNumberFormat="1" applyFont="1" applyFill="1" applyBorder="1" applyAlignment="1">
      <alignment horizontal="center"/>
    </xf>
    <xf numFmtId="9" fontId="72" fillId="0" borderId="13" xfId="56" applyNumberFormat="1" applyFont="1" applyBorder="1" applyAlignment="1">
      <alignment horizontal="center" vertical="center"/>
    </xf>
    <xf numFmtId="164" fontId="72" fillId="0" borderId="10" xfId="56" applyNumberFormat="1" applyFont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/>
    </xf>
    <xf numFmtId="164" fontId="71" fillId="0" borderId="10" xfId="56" applyNumberFormat="1" applyFont="1" applyBorder="1" applyAlignment="1">
      <alignment horizontal="center" vertical="center"/>
    </xf>
    <xf numFmtId="164" fontId="72" fillId="36" borderId="10" xfId="56" applyNumberFormat="1" applyFont="1" applyFill="1" applyBorder="1" applyAlignment="1">
      <alignment horizontal="center" vertical="center"/>
    </xf>
    <xf numFmtId="164" fontId="71" fillId="36" borderId="10" xfId="0" applyNumberFormat="1" applyFont="1" applyFill="1" applyBorder="1" applyAlignment="1">
      <alignment horizontal="center" vertical="center"/>
    </xf>
    <xf numFmtId="164" fontId="72" fillId="0" borderId="10" xfId="56" applyNumberFormat="1" applyFont="1" applyFill="1" applyBorder="1" applyAlignment="1">
      <alignment horizontal="center" vertical="center"/>
    </xf>
    <xf numFmtId="10" fontId="72" fillId="36" borderId="10" xfId="56" applyNumberFormat="1" applyFont="1" applyFill="1" applyBorder="1" applyAlignment="1">
      <alignment horizontal="center" vertical="center"/>
    </xf>
    <xf numFmtId="10" fontId="71" fillId="33" borderId="10" xfId="0" applyNumberFormat="1" applyFont="1" applyFill="1" applyBorder="1" applyAlignment="1">
      <alignment horizontal="center" vertical="center"/>
    </xf>
    <xf numFmtId="10" fontId="73" fillId="34" borderId="10" xfId="0" applyNumberFormat="1" applyFont="1" applyFill="1" applyBorder="1" applyAlignment="1">
      <alignment horizontal="center"/>
    </xf>
    <xf numFmtId="9" fontId="71" fillId="33" borderId="14" xfId="56" applyFont="1" applyFill="1" applyBorder="1" applyAlignment="1">
      <alignment horizontal="center" vertical="center"/>
    </xf>
    <xf numFmtId="10" fontId="71" fillId="33" borderId="10" xfId="56" applyNumberFormat="1" applyFont="1" applyFill="1" applyBorder="1" applyAlignment="1">
      <alignment horizontal="center" vertical="center"/>
    </xf>
    <xf numFmtId="10" fontId="72" fillId="0" borderId="10" xfId="56" applyNumberFormat="1" applyFont="1" applyBorder="1" applyAlignment="1">
      <alignment horizontal="center" vertical="center"/>
    </xf>
    <xf numFmtId="164" fontId="73" fillId="34" borderId="10" xfId="0" applyNumberFormat="1" applyFont="1" applyFill="1" applyBorder="1" applyAlignment="1">
      <alignment horizontal="center"/>
    </xf>
    <xf numFmtId="164" fontId="80" fillId="37" borderId="10" xfId="0" applyNumberFormat="1" applyFont="1" applyFill="1" applyBorder="1" applyAlignment="1">
      <alignment horizontal="center" vertical="center" wrapText="1"/>
    </xf>
    <xf numFmtId="164" fontId="81" fillId="33" borderId="10" xfId="56" applyNumberFormat="1" applyFont="1" applyFill="1" applyBorder="1" applyAlignment="1">
      <alignment horizontal="center" vertical="center" wrapText="1"/>
    </xf>
    <xf numFmtId="9" fontId="22" fillId="33" borderId="10" xfId="0" applyNumberFormat="1" applyFont="1" applyFill="1" applyBorder="1" applyAlignment="1">
      <alignment horizontal="center" vertical="center"/>
    </xf>
    <xf numFmtId="164" fontId="71" fillId="33" borderId="10" xfId="56" applyNumberFormat="1" applyFont="1" applyFill="1" applyBorder="1" applyAlignment="1">
      <alignment horizontal="center" vertical="center"/>
    </xf>
    <xf numFmtId="164" fontId="73" fillId="34" borderId="10" xfId="56" applyNumberFormat="1" applyFont="1" applyFill="1" applyBorder="1" applyAlignment="1">
      <alignment horizontal="center"/>
    </xf>
    <xf numFmtId="0" fontId="71" fillId="0" borderId="12" xfId="0" applyFont="1" applyBorder="1" applyAlignment="1">
      <alignment horizontal="left" vertical="center" wrapText="1"/>
    </xf>
    <xf numFmtId="9" fontId="22" fillId="0" borderId="13" xfId="56" applyFont="1" applyBorder="1" applyAlignment="1">
      <alignment horizontal="center" vertical="center"/>
    </xf>
    <xf numFmtId="0" fontId="24" fillId="0" borderId="15" xfId="54" applyBorder="1" applyAlignment="1">
      <alignment vertical="center"/>
      <protection/>
    </xf>
    <xf numFmtId="0" fontId="24" fillId="0" borderId="16" xfId="54" applyBorder="1" applyAlignment="1">
      <alignment vertical="center"/>
      <protection/>
    </xf>
    <xf numFmtId="0" fontId="24" fillId="0" borderId="17" xfId="54" applyBorder="1" applyAlignment="1">
      <alignment vertical="center"/>
      <protection/>
    </xf>
    <xf numFmtId="0" fontId="22" fillId="0" borderId="11" xfId="54" applyFont="1" applyBorder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22" fillId="0" borderId="18" xfId="54" applyFont="1" applyBorder="1" applyAlignment="1">
      <alignment vertical="center"/>
      <protection/>
    </xf>
    <xf numFmtId="0" fontId="23" fillId="0" borderId="17" xfId="54" applyFont="1" applyBorder="1" applyAlignment="1">
      <alignment vertical="center"/>
      <protection/>
    </xf>
    <xf numFmtId="0" fontId="27" fillId="0" borderId="19" xfId="54" applyFont="1" applyBorder="1" applyAlignment="1">
      <alignment horizontal="center" vertical="center"/>
      <protection/>
    </xf>
    <xf numFmtId="0" fontId="27" fillId="0" borderId="20" xfId="54" applyFont="1" applyBorder="1" applyAlignment="1">
      <alignment horizontal="center" vertical="center"/>
      <protection/>
    </xf>
    <xf numFmtId="0" fontId="23" fillId="0" borderId="0" xfId="54" applyFont="1" applyAlignment="1">
      <alignment horizontal="center" vertical="center"/>
      <protection/>
    </xf>
    <xf numFmtId="0" fontId="23" fillId="0" borderId="18" xfId="54" applyFont="1" applyBorder="1" applyAlignment="1">
      <alignment horizontal="center" vertical="center"/>
      <protection/>
    </xf>
    <xf numFmtId="0" fontId="23" fillId="0" borderId="21" xfId="54" applyFont="1" applyBorder="1" applyAlignment="1">
      <alignment horizontal="justify" vertical="center" wrapText="1"/>
      <protection/>
    </xf>
    <xf numFmtId="0" fontId="23" fillId="0" borderId="22" xfId="54" applyFont="1" applyBorder="1" applyAlignment="1">
      <alignment horizontal="justify" vertical="center" wrapText="1"/>
      <protection/>
    </xf>
    <xf numFmtId="0" fontId="23" fillId="0" borderId="22" xfId="54" applyFont="1" applyBorder="1" applyAlignment="1">
      <alignment vertical="center"/>
      <protection/>
    </xf>
    <xf numFmtId="0" fontId="23" fillId="0" borderId="22" xfId="54" applyFont="1" applyBorder="1" applyAlignment="1">
      <alignment horizontal="right" vertical="center"/>
      <protection/>
    </xf>
    <xf numFmtId="0" fontId="27" fillId="0" borderId="23" xfId="54" applyFont="1" applyBorder="1" applyAlignment="1">
      <alignment horizontal="center" vertical="center"/>
      <protection/>
    </xf>
    <xf numFmtId="0" fontId="23" fillId="0" borderId="21" xfId="54" applyFont="1" applyBorder="1" applyAlignment="1">
      <alignment horizontal="center" vertical="center" wrapText="1"/>
      <protection/>
    </xf>
    <xf numFmtId="0" fontId="23" fillId="0" borderId="22" xfId="54" applyFont="1" applyBorder="1" applyAlignment="1">
      <alignment horizontal="center" vertical="center" wrapText="1"/>
      <protection/>
    </xf>
    <xf numFmtId="0" fontId="23" fillId="0" borderId="23" xfId="54" applyFont="1" applyBorder="1" applyAlignment="1">
      <alignment horizontal="center" vertical="center" wrapText="1"/>
      <protection/>
    </xf>
    <xf numFmtId="0" fontId="23" fillId="0" borderId="21" xfId="54" applyFont="1" applyBorder="1" applyAlignment="1">
      <alignment vertical="center" wrapText="1"/>
      <protection/>
    </xf>
    <xf numFmtId="0" fontId="23" fillId="0" borderId="22" xfId="54" applyFont="1" applyBorder="1" applyAlignment="1">
      <alignment vertical="center" wrapText="1"/>
      <protection/>
    </xf>
    <xf numFmtId="0" fontId="23" fillId="0" borderId="23" xfId="54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8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74" fillId="36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left" vertical="center" wrapText="1"/>
    </xf>
    <xf numFmtId="49" fontId="56" fillId="0" borderId="10" xfId="46" applyNumberFormat="1" applyBorder="1" applyAlignment="1" applyProtection="1" quotePrefix="1">
      <alignment horizontal="center" vertical="center" wrapText="1"/>
      <protection locked="0"/>
    </xf>
    <xf numFmtId="0" fontId="74" fillId="36" borderId="10" xfId="0" applyFont="1" applyFill="1" applyBorder="1" applyAlignment="1">
      <alignment horizontal="justify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2" fontId="81" fillId="36" borderId="25" xfId="0" applyNumberFormat="1" applyFont="1" applyFill="1" applyBorder="1" applyAlignment="1">
      <alignment horizontal="center" vertical="center" wrapText="1"/>
    </xf>
    <xf numFmtId="2" fontId="81" fillId="36" borderId="20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 wrapText="1"/>
    </xf>
    <xf numFmtId="9" fontId="71" fillId="0" borderId="13" xfId="56" applyFont="1" applyBorder="1" applyAlignment="1">
      <alignment horizontal="center" vertical="center"/>
    </xf>
    <xf numFmtId="9" fontId="71" fillId="0" borderId="14" xfId="56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 wrapText="1"/>
    </xf>
    <xf numFmtId="9" fontId="71" fillId="0" borderId="26" xfId="56" applyFont="1" applyBorder="1" applyAlignment="1">
      <alignment horizontal="center" vertical="center"/>
    </xf>
    <xf numFmtId="0" fontId="71" fillId="0" borderId="12" xfId="0" applyFont="1" applyBorder="1" applyAlignment="1">
      <alignment horizontal="left" vertical="center" wrapText="1"/>
    </xf>
    <xf numFmtId="0" fontId="76" fillId="0" borderId="13" xfId="0" applyFont="1" applyBorder="1" applyAlignment="1">
      <alignment horizontal="left" vertical="center" wrapText="1"/>
    </xf>
    <xf numFmtId="0" fontId="76" fillId="0" borderId="26" xfId="0" applyFont="1" applyBorder="1" applyAlignment="1">
      <alignment horizontal="left" vertical="center" wrapText="1"/>
    </xf>
    <xf numFmtId="0" fontId="76" fillId="0" borderId="14" xfId="0" applyFont="1" applyBorder="1" applyAlignment="1">
      <alignment horizontal="left" vertical="center" wrapText="1"/>
    </xf>
    <xf numFmtId="9" fontId="22" fillId="0" borderId="13" xfId="56" applyFont="1" applyBorder="1" applyAlignment="1">
      <alignment horizontal="center" vertical="center"/>
    </xf>
    <xf numFmtId="9" fontId="22" fillId="0" borderId="14" xfId="56" applyFont="1" applyBorder="1" applyAlignment="1">
      <alignment horizontal="center" vertical="center"/>
    </xf>
    <xf numFmtId="9" fontId="22" fillId="0" borderId="26" xfId="56" applyFont="1" applyBorder="1" applyAlignment="1">
      <alignment horizontal="center" vertical="center"/>
    </xf>
    <xf numFmtId="9" fontId="71" fillId="0" borderId="12" xfId="0" applyNumberFormat="1" applyFont="1" applyBorder="1" applyAlignment="1">
      <alignment horizontal="left" vertical="center" wrapText="1"/>
    </xf>
    <xf numFmtId="0" fontId="71" fillId="0" borderId="27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84" fillId="34" borderId="11" xfId="0" applyFont="1" applyFill="1" applyBorder="1" applyAlignment="1">
      <alignment horizontal="center"/>
    </xf>
    <xf numFmtId="0" fontId="84" fillId="34" borderId="0" xfId="0" applyFont="1" applyFill="1" applyBorder="1" applyAlignment="1">
      <alignment horizontal="center"/>
    </xf>
    <xf numFmtId="0" fontId="76" fillId="36" borderId="13" xfId="0" applyFont="1" applyFill="1" applyBorder="1" applyAlignment="1">
      <alignment horizontal="left" vertical="center" wrapText="1"/>
    </xf>
    <xf numFmtId="0" fontId="76" fillId="36" borderId="26" xfId="0" applyFont="1" applyFill="1" applyBorder="1" applyAlignment="1">
      <alignment horizontal="left" vertical="center" wrapText="1"/>
    </xf>
    <xf numFmtId="9" fontId="72" fillId="36" borderId="13" xfId="0" applyNumberFormat="1" applyFont="1" applyFill="1" applyBorder="1" applyAlignment="1">
      <alignment horizontal="center" vertical="center"/>
    </xf>
    <xf numFmtId="9" fontId="72" fillId="36" borderId="14" xfId="0" applyNumberFormat="1" applyFont="1" applyFill="1" applyBorder="1" applyAlignment="1">
      <alignment horizontal="center" vertical="center"/>
    </xf>
    <xf numFmtId="9" fontId="72" fillId="36" borderId="26" xfId="0" applyNumberFormat="1" applyFont="1" applyFill="1" applyBorder="1" applyAlignment="1">
      <alignment horizontal="center" vertical="center"/>
    </xf>
    <xf numFmtId="0" fontId="76" fillId="0" borderId="13" xfId="0" applyFont="1" applyFill="1" applyBorder="1" applyAlignment="1">
      <alignment horizontal="left" vertical="center" wrapText="1"/>
    </xf>
    <xf numFmtId="0" fontId="76" fillId="0" borderId="26" xfId="0" applyFont="1" applyFill="1" applyBorder="1" applyAlignment="1">
      <alignment horizontal="left" vertical="center" wrapText="1"/>
    </xf>
    <xf numFmtId="9" fontId="72" fillId="0" borderId="13" xfId="0" applyNumberFormat="1" applyFont="1" applyFill="1" applyBorder="1" applyAlignment="1">
      <alignment horizontal="center" vertical="center" wrapText="1"/>
    </xf>
    <xf numFmtId="9" fontId="72" fillId="0" borderId="26" xfId="0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4" fontId="66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justify" vertical="center" wrapText="1"/>
    </xf>
    <xf numFmtId="0" fontId="27" fillId="38" borderId="30" xfId="54" applyFont="1" applyFill="1" applyBorder="1" applyAlignment="1">
      <alignment horizontal="center" vertical="center"/>
      <protection/>
    </xf>
    <xf numFmtId="0" fontId="27" fillId="38" borderId="16" xfId="54" applyFont="1" applyFill="1" applyBorder="1" applyAlignment="1">
      <alignment horizontal="center" vertical="center"/>
      <protection/>
    </xf>
    <xf numFmtId="0" fontId="27" fillId="38" borderId="31" xfId="54" applyFont="1" applyFill="1" applyBorder="1" applyAlignment="1">
      <alignment horizontal="center" vertical="center"/>
      <protection/>
    </xf>
    <xf numFmtId="0" fontId="0" fillId="36" borderId="10" xfId="0" applyFill="1" applyBorder="1" applyAlignment="1">
      <alignment horizontal="center"/>
    </xf>
    <xf numFmtId="0" fontId="23" fillId="0" borderId="19" xfId="54" applyFont="1" applyBorder="1" applyAlignment="1">
      <alignment horizontal="center" vertical="center" wrapText="1"/>
      <protection/>
    </xf>
    <xf numFmtId="0" fontId="23" fillId="0" borderId="20" xfId="54" applyFont="1" applyBorder="1" applyAlignment="1">
      <alignment horizontal="center" vertical="center" wrapText="1"/>
      <protection/>
    </xf>
    <xf numFmtId="0" fontId="23" fillId="36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23" fillId="0" borderId="32" xfId="54" applyFont="1" applyBorder="1" applyAlignment="1">
      <alignment horizontal="center" vertical="center" wrapText="1"/>
      <protection/>
    </xf>
    <xf numFmtId="0" fontId="27" fillId="38" borderId="19" xfId="54" applyFont="1" applyFill="1" applyBorder="1" applyAlignment="1">
      <alignment horizontal="center" vertical="center"/>
      <protection/>
    </xf>
    <xf numFmtId="0" fontId="27" fillId="38" borderId="20" xfId="54" applyFont="1" applyFill="1" applyBorder="1" applyAlignment="1">
      <alignment horizontal="center" vertical="center"/>
      <protection/>
    </xf>
    <xf numFmtId="0" fontId="27" fillId="38" borderId="24" xfId="54" applyFont="1" applyFill="1" applyBorder="1" applyAlignment="1">
      <alignment horizontal="center" vertical="center"/>
      <protection/>
    </xf>
    <xf numFmtId="0" fontId="27" fillId="38" borderId="25" xfId="54" applyFont="1" applyFill="1" applyBorder="1" applyAlignment="1">
      <alignment horizontal="center" vertical="center"/>
      <protection/>
    </xf>
    <xf numFmtId="0" fontId="27" fillId="38" borderId="33" xfId="54" applyFont="1" applyFill="1" applyBorder="1" applyAlignment="1">
      <alignment horizontal="center" vertical="center"/>
      <protection/>
    </xf>
    <xf numFmtId="9" fontId="23" fillId="0" borderId="19" xfId="54" applyNumberFormat="1" applyFont="1" applyBorder="1" applyAlignment="1">
      <alignment horizontal="center" vertical="center" wrapText="1"/>
      <protection/>
    </xf>
    <xf numFmtId="0" fontId="23" fillId="0" borderId="24" xfId="54" applyFont="1" applyBorder="1" applyAlignment="1">
      <alignment horizontal="center" vertical="center" wrapText="1"/>
      <protection/>
    </xf>
    <xf numFmtId="9" fontId="23" fillId="0" borderId="25" xfId="54" applyNumberFormat="1" applyFont="1" applyBorder="1" applyAlignment="1">
      <alignment horizontal="center" vertical="center" wrapText="1"/>
      <protection/>
    </xf>
    <xf numFmtId="0" fontId="23" fillId="0" borderId="33" xfId="54" applyFont="1" applyBorder="1" applyAlignment="1">
      <alignment horizontal="center" vertical="center" wrapText="1"/>
      <protection/>
    </xf>
    <xf numFmtId="0" fontId="27" fillId="38" borderId="21" xfId="54" applyFont="1" applyFill="1" applyBorder="1" applyAlignment="1">
      <alignment horizontal="center" vertical="center"/>
      <protection/>
    </xf>
    <xf numFmtId="0" fontId="27" fillId="38" borderId="22" xfId="54" applyFont="1" applyFill="1" applyBorder="1" applyAlignment="1">
      <alignment horizontal="center" vertical="center"/>
      <protection/>
    </xf>
    <xf numFmtId="0" fontId="27" fillId="38" borderId="34" xfId="54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3" fillId="0" borderId="12" xfId="54" applyFont="1" applyBorder="1" applyAlignment="1">
      <alignment horizontal="center" vertical="center" wrapText="1"/>
      <protection/>
    </xf>
    <xf numFmtId="0" fontId="27" fillId="38" borderId="12" xfId="54" applyFont="1" applyFill="1" applyBorder="1" applyAlignment="1">
      <alignment horizontal="center" vertical="center"/>
      <protection/>
    </xf>
    <xf numFmtId="0" fontId="27" fillId="38" borderId="10" xfId="54" applyFont="1" applyFill="1" applyBorder="1" applyAlignment="1">
      <alignment horizontal="center" vertical="center"/>
      <protection/>
    </xf>
    <xf numFmtId="0" fontId="27" fillId="39" borderId="12" xfId="54" applyFont="1" applyFill="1" applyBorder="1" applyAlignment="1">
      <alignment horizontal="center" vertical="center"/>
      <protection/>
    </xf>
    <xf numFmtId="0" fontId="27" fillId="39" borderId="10" xfId="54" applyFont="1" applyFill="1" applyBorder="1" applyAlignment="1">
      <alignment horizontal="center" vertical="center"/>
      <protection/>
    </xf>
    <xf numFmtId="0" fontId="27" fillId="39" borderId="25" xfId="54" applyFont="1" applyFill="1" applyBorder="1" applyAlignment="1">
      <alignment horizontal="center" vertical="center"/>
      <protection/>
    </xf>
    <xf numFmtId="0" fontId="27" fillId="39" borderId="20" xfId="54" applyFont="1" applyFill="1" applyBorder="1" applyAlignment="1">
      <alignment horizontal="center" vertical="center"/>
      <protection/>
    </xf>
    <xf numFmtId="0" fontId="27" fillId="39" borderId="33" xfId="54" applyFont="1" applyFill="1" applyBorder="1" applyAlignment="1">
      <alignment horizontal="center" vertical="center"/>
      <protection/>
    </xf>
    <xf numFmtId="0" fontId="23" fillId="40" borderId="15" xfId="54" applyFont="1" applyFill="1" applyBorder="1" applyAlignment="1">
      <alignment horizontal="center" vertical="center" wrapText="1"/>
      <protection/>
    </xf>
    <xf numFmtId="0" fontId="23" fillId="40" borderId="16" xfId="54" applyFont="1" applyFill="1" applyBorder="1" applyAlignment="1">
      <alignment horizontal="center" vertical="center" wrapText="1"/>
      <protection/>
    </xf>
    <xf numFmtId="0" fontId="23" fillId="40" borderId="35" xfId="54" applyFont="1" applyFill="1" applyBorder="1" applyAlignment="1">
      <alignment horizontal="center" vertical="center" wrapText="1"/>
      <protection/>
    </xf>
    <xf numFmtId="0" fontId="27" fillId="38" borderId="25" xfId="54" applyFont="1" applyFill="1" applyBorder="1" applyAlignment="1">
      <alignment horizontal="center" vertical="center" wrapText="1"/>
      <protection/>
    </xf>
    <xf numFmtId="0" fontId="27" fillId="38" borderId="20" xfId="54" applyFont="1" applyFill="1" applyBorder="1" applyAlignment="1">
      <alignment horizontal="center" vertical="center" wrapText="1"/>
      <protection/>
    </xf>
    <xf numFmtId="0" fontId="27" fillId="38" borderId="33" xfId="54" applyFont="1" applyFill="1" applyBorder="1" applyAlignment="1">
      <alignment horizontal="center" vertical="center" wrapText="1"/>
      <protection/>
    </xf>
    <xf numFmtId="0" fontId="23" fillId="0" borderId="12" xfId="54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9" fontId="23" fillId="0" borderId="10" xfId="54" applyNumberFormat="1" applyFont="1" applyBorder="1" applyAlignment="1">
      <alignment horizontal="center" vertical="center" wrapText="1"/>
      <protection/>
    </xf>
    <xf numFmtId="0" fontId="24" fillId="0" borderId="36" xfId="54" applyBorder="1" applyAlignment="1">
      <alignment horizontal="center" vertical="center"/>
      <protection/>
    </xf>
    <xf numFmtId="0" fontId="24" fillId="0" borderId="37" xfId="54" applyBorder="1" applyAlignment="1">
      <alignment horizontal="center" vertical="center"/>
      <protection/>
    </xf>
    <xf numFmtId="0" fontId="25" fillId="0" borderId="37" xfId="54" applyFont="1" applyBorder="1" applyAlignment="1">
      <alignment horizontal="center" vertical="center" wrapText="1"/>
      <protection/>
    </xf>
    <xf numFmtId="0" fontId="25" fillId="0" borderId="37" xfId="54" applyFont="1" applyBorder="1" applyAlignment="1">
      <alignment horizontal="center" vertical="center"/>
      <protection/>
    </xf>
    <xf numFmtId="0" fontId="26" fillId="0" borderId="38" xfId="54" applyFont="1" applyBorder="1" applyAlignment="1">
      <alignment horizontal="left" vertical="center" wrapText="1"/>
      <protection/>
    </xf>
    <xf numFmtId="0" fontId="26" fillId="0" borderId="39" xfId="54" applyFont="1" applyBorder="1" applyAlignment="1">
      <alignment horizontal="left" vertical="center"/>
      <protection/>
    </xf>
    <xf numFmtId="0" fontId="26" fillId="0" borderId="40" xfId="54" applyFont="1" applyBorder="1" applyAlignment="1">
      <alignment horizontal="left" vertical="center"/>
      <protection/>
    </xf>
    <xf numFmtId="0" fontId="24" fillId="0" borderId="41" xfId="54" applyBorder="1" applyAlignment="1">
      <alignment horizontal="center" vertical="center"/>
      <protection/>
    </xf>
    <xf numFmtId="0" fontId="27" fillId="39" borderId="19" xfId="54" applyFont="1" applyFill="1" applyBorder="1" applyAlignment="1">
      <alignment horizontal="left" vertical="center"/>
      <protection/>
    </xf>
    <xf numFmtId="0" fontId="27" fillId="39" borderId="20" xfId="54" applyFont="1" applyFill="1" applyBorder="1" applyAlignment="1">
      <alignment horizontal="left" vertical="center"/>
      <protection/>
    </xf>
    <xf numFmtId="0" fontId="27" fillId="39" borderId="24" xfId="54" applyFont="1" applyFill="1" applyBorder="1" applyAlignment="1">
      <alignment horizontal="left" vertical="center"/>
      <protection/>
    </xf>
    <xf numFmtId="0" fontId="23" fillId="0" borderId="25" xfId="54" applyFont="1" applyBorder="1" applyAlignment="1">
      <alignment horizontal="left" vertical="center"/>
      <protection/>
    </xf>
    <xf numFmtId="0" fontId="23" fillId="0" borderId="20" xfId="54" applyFont="1" applyBorder="1" applyAlignment="1">
      <alignment horizontal="left" vertical="center"/>
      <protection/>
    </xf>
    <xf numFmtId="0" fontId="23" fillId="0" borderId="33" xfId="54" applyFont="1" applyBorder="1" applyAlignment="1">
      <alignment horizontal="left" vertical="center"/>
      <protection/>
    </xf>
    <xf numFmtId="0" fontId="23" fillId="0" borderId="12" xfId="54" applyFont="1" applyBorder="1" applyAlignment="1">
      <alignment horizontal="justify" vertical="center" wrapText="1"/>
      <protection/>
    </xf>
    <xf numFmtId="0" fontId="23" fillId="0" borderId="10" xfId="54" applyFont="1" applyBorder="1" applyAlignment="1">
      <alignment horizontal="justify" vertical="center" wrapText="1"/>
      <protection/>
    </xf>
    <xf numFmtId="0" fontId="0" fillId="0" borderId="33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3" fillId="0" borderId="12" xfId="54" applyFont="1" applyBorder="1" applyAlignment="1" quotePrefix="1">
      <alignment horizontal="center" vertical="center" wrapText="1"/>
      <protection/>
    </xf>
    <xf numFmtId="0" fontId="23" fillId="0" borderId="19" xfId="54" applyFont="1" applyBorder="1" applyAlignment="1" quotePrefix="1">
      <alignment horizontal="center" vertical="center" wrapText="1"/>
      <protection/>
    </xf>
    <xf numFmtId="0" fontId="23" fillId="0" borderId="20" xfId="54" applyFont="1" applyBorder="1" applyAlignment="1" quotePrefix="1">
      <alignment horizontal="center" vertical="center" wrapText="1"/>
      <protection/>
    </xf>
    <xf numFmtId="0" fontId="23" fillId="0" borderId="33" xfId="54" applyFont="1" applyBorder="1" applyAlignment="1" quotePrefix="1">
      <alignment horizontal="center" vertical="center" wrapText="1"/>
      <protection/>
    </xf>
    <xf numFmtId="9" fontId="23" fillId="0" borderId="12" xfId="54" applyNumberFormat="1" applyFont="1" applyBorder="1" applyAlignment="1" quotePrefix="1">
      <alignment horizontal="center" vertical="center" wrapText="1"/>
      <protection/>
    </xf>
    <xf numFmtId="9" fontId="23" fillId="0" borderId="32" xfId="5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85725</xdr:rowOff>
    </xdr:from>
    <xdr:to>
      <xdr:col>9</xdr:col>
      <xdr:colOff>1695450</xdr:colOff>
      <xdr:row>0</xdr:row>
      <xdr:rowOff>1285875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92525" y="85725"/>
          <a:ext cx="13430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76200</xdr:rowOff>
    </xdr:from>
    <xdr:to>
      <xdr:col>0</xdr:col>
      <xdr:colOff>1733550</xdr:colOff>
      <xdr:row>0</xdr:row>
      <xdr:rowOff>1295400</xdr:rowOff>
    </xdr:to>
    <xdr:pic>
      <xdr:nvPicPr>
        <xdr:cNvPr id="2" name="Picture 1" descr="Escudo Bogotá_sds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76200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257175</xdr:rowOff>
    </xdr:from>
    <xdr:to>
      <xdr:col>1</xdr:col>
      <xdr:colOff>1276350</xdr:colOff>
      <xdr:row>1</xdr:row>
      <xdr:rowOff>1514475</xdr:rowOff>
    </xdr:to>
    <xdr:pic>
      <xdr:nvPicPr>
        <xdr:cNvPr id="1" name="Picture 1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47675"/>
          <a:ext cx="1152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1</xdr:row>
      <xdr:rowOff>285750</xdr:rowOff>
    </xdr:from>
    <xdr:to>
      <xdr:col>9</xdr:col>
      <xdr:colOff>1562100</xdr:colOff>
      <xdr:row>1</xdr:row>
      <xdr:rowOff>1524000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68725" y="476250"/>
          <a:ext cx="13144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47625</xdr:rowOff>
    </xdr:from>
    <xdr:to>
      <xdr:col>2</xdr:col>
      <xdr:colOff>390525</xdr:colOff>
      <xdr:row>1</xdr:row>
      <xdr:rowOff>828675</xdr:rowOff>
    </xdr:to>
    <xdr:pic>
      <xdr:nvPicPr>
        <xdr:cNvPr id="1" name="Picture 386" descr="Escudo Bogotá_sds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43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238125</xdr:colOff>
      <xdr:row>1</xdr:row>
      <xdr:rowOff>66675</xdr:rowOff>
    </xdr:from>
    <xdr:to>
      <xdr:col>13</xdr:col>
      <xdr:colOff>390525</xdr:colOff>
      <xdr:row>1</xdr:row>
      <xdr:rowOff>847725</xdr:rowOff>
    </xdr:to>
    <xdr:pic>
      <xdr:nvPicPr>
        <xdr:cNvPr id="2" name="Picture 387" descr="LOGO SISTEMA INTEG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0" y="133350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1"/>
  <sheetViews>
    <sheetView tabSelected="1" view="pageBreakPreview" zoomScale="90" zoomScaleNormal="70" zoomScaleSheetLayoutView="90" zoomScalePageLayoutView="0" workbookViewId="0" topLeftCell="A1">
      <selection activeCell="B3" sqref="B3"/>
    </sheetView>
  </sheetViews>
  <sheetFormatPr defaultColWidth="11.421875" defaultRowHeight="15"/>
  <cols>
    <col min="1" max="1" width="37.00390625" style="12" customWidth="1"/>
    <col min="2" max="2" width="32.7109375" style="12" bestFit="1" customWidth="1"/>
    <col min="3" max="3" width="27.8515625" style="12" customWidth="1"/>
    <col min="4" max="4" width="19.140625" style="12" bestFit="1" customWidth="1"/>
    <col min="5" max="5" width="20.421875" style="12" bestFit="1" customWidth="1"/>
    <col min="6" max="6" width="25.7109375" style="12" bestFit="1" customWidth="1"/>
    <col min="7" max="7" width="26.421875" style="12" bestFit="1" customWidth="1"/>
    <col min="8" max="8" width="25.7109375" style="12" bestFit="1" customWidth="1"/>
    <col min="9" max="9" width="25.57421875" style="12" bestFit="1" customWidth="1"/>
    <col min="10" max="10" width="26.8515625" style="12" bestFit="1" customWidth="1"/>
    <col min="11" max="11" width="3.421875" style="12" bestFit="1" customWidth="1"/>
    <col min="12" max="64" width="11.421875" style="12" customWidth="1"/>
    <col min="65" max="66" width="0" style="12" hidden="1" customWidth="1"/>
    <col min="67" max="16384" width="11.421875" style="12" customWidth="1"/>
  </cols>
  <sheetData>
    <row r="1" spans="1:10" s="1" customFormat="1" ht="108.75" customHeight="1">
      <c r="A1" s="32"/>
      <c r="B1" s="126" t="s">
        <v>26</v>
      </c>
      <c r="C1" s="126"/>
      <c r="D1" s="126"/>
      <c r="E1" s="126"/>
      <c r="F1" s="126"/>
      <c r="G1" s="126"/>
      <c r="H1" s="126" t="s">
        <v>0</v>
      </c>
      <c r="I1" s="126"/>
      <c r="J1" s="33"/>
    </row>
    <row r="2" spans="1:67" s="3" customFormat="1" ht="27">
      <c r="A2" s="127" t="s">
        <v>113</v>
      </c>
      <c r="B2" s="127"/>
      <c r="C2" s="127"/>
      <c r="D2" s="127"/>
      <c r="E2" s="127"/>
      <c r="F2" s="127"/>
      <c r="G2" s="127"/>
      <c r="H2" s="127"/>
      <c r="I2" s="2" t="s">
        <v>1</v>
      </c>
      <c r="J2" s="2">
        <v>2020</v>
      </c>
      <c r="BM2" s="3" t="s">
        <v>2</v>
      </c>
      <c r="BN2" s="4" t="s">
        <v>3</v>
      </c>
      <c r="BO2" s="5"/>
    </row>
    <row r="3" spans="1:67" s="8" customFormat="1" ht="60.75">
      <c r="A3" s="6" t="s">
        <v>4</v>
      </c>
      <c r="B3" s="6" t="s">
        <v>5</v>
      </c>
      <c r="C3" s="7" t="s">
        <v>6</v>
      </c>
      <c r="D3" s="7" t="s">
        <v>7</v>
      </c>
      <c r="E3" s="7" t="s">
        <v>25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BM3" s="3" t="s">
        <v>13</v>
      </c>
      <c r="BN3" s="4" t="s">
        <v>14</v>
      </c>
      <c r="BO3" s="5"/>
    </row>
    <row r="4" spans="1:67" s="8" customFormat="1" ht="89.25" customHeight="1">
      <c r="A4" s="128" t="s">
        <v>27</v>
      </c>
      <c r="B4" s="121" t="s">
        <v>35</v>
      </c>
      <c r="C4" s="120" t="s">
        <v>129</v>
      </c>
      <c r="D4" s="131" t="s">
        <v>114</v>
      </c>
      <c r="E4" s="37">
        <v>0.15</v>
      </c>
      <c r="F4" s="83">
        <f>+'FORMULACIÓN POGD - III.'!G26</f>
        <v>0.23</v>
      </c>
      <c r="G4" s="83">
        <f>+'FORMULACIÓN POGD - III.'!H26</f>
        <v>0.18000000000000002</v>
      </c>
      <c r="H4" s="83">
        <f>+'FORMULACIÓN POGD - III.'!I26</f>
        <v>0.41000000000000003</v>
      </c>
      <c r="I4" s="83">
        <f>+'FORMULACIÓN POGD - III.'!J26</f>
        <v>0.18000000000000002</v>
      </c>
      <c r="J4" s="38">
        <f aca="true" t="shared" si="0" ref="J4:J10">+SUM(F4:I4)</f>
        <v>1</v>
      </c>
      <c r="BM4" s="3"/>
      <c r="BN4" s="4"/>
      <c r="BO4" s="5"/>
    </row>
    <row r="5" spans="1:67" s="8" customFormat="1" ht="45">
      <c r="A5" s="129"/>
      <c r="B5" s="121" t="s">
        <v>55</v>
      </c>
      <c r="C5" s="26" t="s">
        <v>130</v>
      </c>
      <c r="D5" s="132"/>
      <c r="E5" s="37">
        <v>0.3</v>
      </c>
      <c r="F5" s="83">
        <f>+'FORMULACIÓN POGD - III.'!G45</f>
        <v>0.315</v>
      </c>
      <c r="G5" s="83">
        <f>+'FORMULACIÓN POGD - III.'!H45</f>
        <v>0.22</v>
      </c>
      <c r="H5" s="83">
        <f>+'FORMULACIÓN POGD - III.'!I45</f>
        <v>0.265</v>
      </c>
      <c r="I5" s="83">
        <f>+'FORMULACIÓN POGD - III.'!J45</f>
        <v>0.2</v>
      </c>
      <c r="J5" s="38">
        <f t="shared" si="0"/>
        <v>1</v>
      </c>
      <c r="BM5" s="3"/>
      <c r="BN5" s="4"/>
      <c r="BO5" s="5"/>
    </row>
    <row r="6" spans="1:67" s="8" customFormat="1" ht="75">
      <c r="A6" s="129"/>
      <c r="B6" s="121" t="s">
        <v>90</v>
      </c>
      <c r="C6" s="26" t="s">
        <v>131</v>
      </c>
      <c r="D6" s="132"/>
      <c r="E6" s="37">
        <v>0.15</v>
      </c>
      <c r="F6" s="83">
        <f>+'FORMULACIÓN POGD - III.'!G51</f>
        <v>0.4</v>
      </c>
      <c r="G6" s="83">
        <f>+'FORMULACIÓN POGD - III.'!H51</f>
        <v>0.2</v>
      </c>
      <c r="H6" s="83">
        <f>+'FORMULACIÓN POGD - III.'!I51</f>
        <v>0.2</v>
      </c>
      <c r="I6" s="83">
        <f>+'FORMULACIÓN POGD - III.'!J51</f>
        <v>0.2</v>
      </c>
      <c r="J6" s="38">
        <f t="shared" si="0"/>
        <v>1</v>
      </c>
      <c r="BM6" s="3"/>
      <c r="BN6" s="4"/>
      <c r="BO6" s="5"/>
    </row>
    <row r="7" spans="1:67" s="8" customFormat="1" ht="63.75">
      <c r="A7" s="129"/>
      <c r="B7" s="27" t="s">
        <v>91</v>
      </c>
      <c r="C7" s="26" t="s">
        <v>236</v>
      </c>
      <c r="D7" s="132"/>
      <c r="E7" s="37">
        <v>0.1</v>
      </c>
      <c r="F7" s="84">
        <f>+'FORMULACIÓN POGD - III.'!G54</f>
        <v>0.25</v>
      </c>
      <c r="G7" s="84">
        <f>+'FORMULACIÓN POGD - III.'!H54</f>
        <v>0.25</v>
      </c>
      <c r="H7" s="84">
        <f>+'FORMULACIÓN POGD - III.'!I54</f>
        <v>0.25</v>
      </c>
      <c r="I7" s="84">
        <f>+'FORMULACIÓN POGD - III.'!J54</f>
        <v>0.25</v>
      </c>
      <c r="J7" s="38">
        <f t="shared" si="0"/>
        <v>1</v>
      </c>
      <c r="BM7" s="3"/>
      <c r="BN7" s="4"/>
      <c r="BO7" s="5"/>
    </row>
    <row r="8" spans="1:67" s="8" customFormat="1" ht="105">
      <c r="A8" s="129"/>
      <c r="B8" s="27" t="s">
        <v>96</v>
      </c>
      <c r="C8" s="26" t="s">
        <v>242</v>
      </c>
      <c r="D8" s="132"/>
      <c r="E8" s="37">
        <v>0.1</v>
      </c>
      <c r="F8" s="84">
        <f>+'FORMULACIÓN POGD - III.'!G59</f>
        <v>0.15</v>
      </c>
      <c r="G8" s="84">
        <f>+'FORMULACIÓN POGD - III.'!H59</f>
        <v>0.45000000000000007</v>
      </c>
      <c r="H8" s="84">
        <f>+'FORMULACIÓN POGD - III.'!I59</f>
        <v>0.15</v>
      </c>
      <c r="I8" s="84">
        <f>+'FORMULACIÓN POGD - III.'!J59</f>
        <v>0.25</v>
      </c>
      <c r="J8" s="38">
        <f t="shared" si="0"/>
        <v>1</v>
      </c>
      <c r="BM8" s="3"/>
      <c r="BN8" s="4"/>
      <c r="BO8" s="5"/>
    </row>
    <row r="9" spans="1:67" s="8" customFormat="1" ht="60">
      <c r="A9" s="129"/>
      <c r="B9" s="27" t="s">
        <v>107</v>
      </c>
      <c r="C9" s="26" t="s">
        <v>228</v>
      </c>
      <c r="D9" s="132"/>
      <c r="E9" s="37">
        <v>0.1</v>
      </c>
      <c r="F9" s="84">
        <f>+'FORMULACIÓN POGD - III.'!G62</f>
        <v>0</v>
      </c>
      <c r="G9" s="84">
        <f>+'FORMULACIÓN POGD - III.'!H62</f>
        <v>0</v>
      </c>
      <c r="H9" s="84">
        <f>+'FORMULACIÓN POGD - III.'!I62</f>
        <v>0.5</v>
      </c>
      <c r="I9" s="84">
        <f>+'FORMULACIÓN POGD - III.'!J62</f>
        <v>0.5</v>
      </c>
      <c r="J9" s="38">
        <f t="shared" si="0"/>
        <v>1</v>
      </c>
      <c r="BM9" s="3"/>
      <c r="BN9" s="4"/>
      <c r="BO9" s="5"/>
    </row>
    <row r="10" spans="1:67" s="8" customFormat="1" ht="75">
      <c r="A10" s="130"/>
      <c r="B10" s="27" t="s">
        <v>98</v>
      </c>
      <c r="C10" s="26" t="s">
        <v>249</v>
      </c>
      <c r="D10" s="133"/>
      <c r="E10" s="37">
        <v>0.1</v>
      </c>
      <c r="F10" s="84">
        <f>+'FORMULACIÓN POGD - III.'!G70</f>
        <v>0</v>
      </c>
      <c r="G10" s="84">
        <f>+'FORMULACIÓN POGD - III.'!H70</f>
        <v>0.475</v>
      </c>
      <c r="H10" s="84">
        <f>+'FORMULACIÓN POGD - III.'!I70</f>
        <v>0.1</v>
      </c>
      <c r="I10" s="84">
        <f>+'FORMULACIÓN POGD - III.'!J70</f>
        <v>0.425</v>
      </c>
      <c r="J10" s="38">
        <f t="shared" si="0"/>
        <v>1</v>
      </c>
      <c r="BM10" s="3"/>
      <c r="BN10" s="4"/>
      <c r="BO10" s="5"/>
    </row>
    <row r="11" spans="1:66" s="11" customFormat="1" ht="25.5">
      <c r="A11" s="122"/>
      <c r="B11" s="122"/>
      <c r="C11" s="122"/>
      <c r="D11" s="123"/>
      <c r="E11" s="39">
        <f>SUM(E4:E10)</f>
        <v>0.9999999999999999</v>
      </c>
      <c r="F11" s="124"/>
      <c r="G11" s="125"/>
      <c r="H11" s="125"/>
      <c r="I11" s="125"/>
      <c r="J11" s="125"/>
      <c r="K11" s="10"/>
      <c r="BM11" s="3"/>
      <c r="BN11" s="34"/>
    </row>
  </sheetData>
  <sheetProtection/>
  <mergeCells count="7">
    <mergeCell ref="A11:D11"/>
    <mergeCell ref="F11:J11"/>
    <mergeCell ref="B1:G1"/>
    <mergeCell ref="H1:I1"/>
    <mergeCell ref="A2:H2"/>
    <mergeCell ref="A4:A10"/>
    <mergeCell ref="D4:D10"/>
  </mergeCells>
  <hyperlinks>
    <hyperlink ref="C4" location="'(M1)Mantenimiento'!A1" display="Mantenimiento y Sostenibilidad del Sistema  de Gestión de la SDS"/>
    <hyperlink ref="C5" location="'(M2)Implementacion'!A1" display="Implementación de las politicas de gestión y desempeño."/>
    <hyperlink ref="C6" location="'(M3)Transparencia'!A1" display="Medicion de los componentes de Transparencia, acceso a la información y lucha contra la corrupción."/>
    <hyperlink ref="C7" location="'(M4)Funcionamiento'!A1" display="Acciones realizadas para el buen  funcionamiento de los puntos de atención servicio al ciudadano de la DSC"/>
    <hyperlink ref="C8" location="'(M5)Correo certificado'!A1" display="Aumentar en 10%, las respuestas enviadas por correo electrónico certificado a las peticiones radicadas en la SDS competencia de la Dirección de Servicio a la Ciudadanía."/>
    <hyperlink ref="C9" location="'(M6)Puntos de Atención'!A1" display=" Aumentar en 4 puntos, el servicio  de orientación e información al ciudadano en el Distrito Capital"/>
    <hyperlink ref="C10" location="'(M7)Confianza'!A1" display="Adelantar acciones con el fin de  incrementar la confianza y la satisfacción de la ciudadanía con los servicios prestados por la SDS"/>
  </hyperlinks>
  <printOptions/>
  <pageMargins left="0.7086614173228347" right="0.7086614173228347" top="0.7480314960629921" bottom="0.7480314960629921" header="0.31496062992125984" footer="0.31496062992125984"/>
  <pageSetup orientation="landscape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70"/>
  <sheetViews>
    <sheetView zoomScale="70" zoomScaleNormal="70" zoomScalePageLayoutView="0" workbookViewId="0" topLeftCell="A1">
      <selection activeCell="D70" sqref="D70"/>
    </sheetView>
  </sheetViews>
  <sheetFormatPr defaultColWidth="11.421875" defaultRowHeight="15"/>
  <cols>
    <col min="1" max="1" width="20.140625" style="0" customWidth="1"/>
    <col min="2" max="2" width="36.28125" style="0" customWidth="1"/>
    <col min="3" max="3" width="34.421875" style="0" customWidth="1"/>
    <col min="4" max="4" width="18.00390625" style="0" bestFit="1" customWidth="1"/>
    <col min="5" max="5" width="49.7109375" style="0" customWidth="1"/>
    <col min="6" max="6" width="22.8515625" style="0" customWidth="1"/>
    <col min="7" max="7" width="22.00390625" style="0" customWidth="1"/>
    <col min="8" max="8" width="17.140625" style="0" customWidth="1"/>
    <col min="9" max="9" width="22.7109375" style="0" customWidth="1"/>
    <col min="10" max="10" width="25.140625" style="0" customWidth="1"/>
    <col min="252" max="252" width="22.421875" style="0" customWidth="1"/>
    <col min="253" max="16384" width="29.28125" style="0" customWidth="1"/>
  </cols>
  <sheetData>
    <row r="2" spans="2:10" ht="151.5" customHeight="1">
      <c r="B2" s="13"/>
      <c r="C2" s="126" t="s">
        <v>26</v>
      </c>
      <c r="D2" s="126"/>
      <c r="E2" s="126"/>
      <c r="F2" s="126"/>
      <c r="G2" s="126"/>
      <c r="H2" s="126"/>
      <c r="I2" s="14" t="s">
        <v>15</v>
      </c>
      <c r="J2" s="14"/>
    </row>
    <row r="3" spans="2:10" ht="8.25" customHeight="1">
      <c r="B3" s="149"/>
      <c r="C3" s="150"/>
      <c r="D3" s="150"/>
      <c r="E3" s="150"/>
      <c r="F3" s="150"/>
      <c r="G3" s="150"/>
      <c r="H3" s="150"/>
      <c r="I3" s="150"/>
      <c r="J3" s="150"/>
    </row>
    <row r="4" spans="2:10" ht="6.75" customHeight="1">
      <c r="B4" s="15"/>
      <c r="C4" s="16"/>
      <c r="D4" s="16"/>
      <c r="E4" s="16"/>
      <c r="F4" s="16"/>
      <c r="G4" s="16"/>
      <c r="H4" s="16"/>
      <c r="I4" s="16"/>
      <c r="J4" s="16"/>
    </row>
    <row r="5" spans="2:10" ht="75.75" customHeight="1">
      <c r="B5" s="17" t="s">
        <v>16</v>
      </c>
      <c r="C5" s="18" t="s">
        <v>17</v>
      </c>
      <c r="D5" s="19" t="s">
        <v>18</v>
      </c>
      <c r="E5" s="18" t="s">
        <v>19</v>
      </c>
      <c r="F5" s="9" t="s">
        <v>20</v>
      </c>
      <c r="G5" s="19" t="s">
        <v>8</v>
      </c>
      <c r="H5" s="19" t="s">
        <v>9</v>
      </c>
      <c r="I5" s="19" t="s">
        <v>21</v>
      </c>
      <c r="J5" s="19" t="s">
        <v>22</v>
      </c>
    </row>
    <row r="6" spans="2:10" ht="76.5" customHeight="1">
      <c r="B6" s="138" t="str">
        <f>+'FORMULACIÓN POGD - I'!B4</f>
        <v>1. Realizar las acciones necesarias para el Mantenimiento y Sostenibilidad del Sistema  de Gestión de la SDS</v>
      </c>
      <c r="C6" s="48" t="s">
        <v>36</v>
      </c>
      <c r="D6" s="69">
        <v>0.12</v>
      </c>
      <c r="E6" s="45" t="s">
        <v>28</v>
      </c>
      <c r="F6" s="51" t="s">
        <v>37</v>
      </c>
      <c r="G6" s="72">
        <v>0.03</v>
      </c>
      <c r="H6" s="72">
        <v>0.03</v>
      </c>
      <c r="I6" s="72">
        <v>0.03</v>
      </c>
      <c r="J6" s="72">
        <v>0.03</v>
      </c>
    </row>
    <row r="7" spans="2:10" ht="15.75">
      <c r="B7" s="138"/>
      <c r="C7" s="22" t="s">
        <v>23</v>
      </c>
      <c r="D7" s="67">
        <f>+D6</f>
        <v>0.12</v>
      </c>
      <c r="E7" s="23"/>
      <c r="F7" s="23"/>
      <c r="G7" s="71">
        <f>+G6</f>
        <v>0.03</v>
      </c>
      <c r="H7" s="71">
        <f>+H6</f>
        <v>0.03</v>
      </c>
      <c r="I7" s="71">
        <f>+I6</f>
        <v>0.03</v>
      </c>
      <c r="J7" s="71">
        <f>+J6</f>
        <v>0.03</v>
      </c>
    </row>
    <row r="8" spans="2:10" ht="57" customHeight="1">
      <c r="B8" s="138"/>
      <c r="C8" s="49" t="s">
        <v>38</v>
      </c>
      <c r="D8" s="69">
        <v>0.2</v>
      </c>
      <c r="E8" s="46" t="s">
        <v>29</v>
      </c>
      <c r="F8" s="51" t="s">
        <v>39</v>
      </c>
      <c r="G8" s="70">
        <v>0.05</v>
      </c>
      <c r="H8" s="70">
        <v>0.05</v>
      </c>
      <c r="I8" s="70">
        <v>0.05</v>
      </c>
      <c r="J8" s="70">
        <v>0.05</v>
      </c>
    </row>
    <row r="9" spans="2:10" ht="15.75">
      <c r="B9" s="138"/>
      <c r="C9" s="22" t="s">
        <v>23</v>
      </c>
      <c r="D9" s="67">
        <f>+D8</f>
        <v>0.2</v>
      </c>
      <c r="E9" s="22"/>
      <c r="F9" s="22"/>
      <c r="G9" s="71">
        <f>+G8</f>
        <v>0.05</v>
      </c>
      <c r="H9" s="71">
        <f>+H8</f>
        <v>0.05</v>
      </c>
      <c r="I9" s="71">
        <f>+I8</f>
        <v>0.05</v>
      </c>
      <c r="J9" s="71">
        <f>+J8</f>
        <v>0.05</v>
      </c>
    </row>
    <row r="10" spans="2:10" s="42" customFormat="1" ht="15.75" customHeight="1">
      <c r="B10" s="138"/>
      <c r="C10" s="139" t="s">
        <v>40</v>
      </c>
      <c r="D10" s="153">
        <v>0.3</v>
      </c>
      <c r="E10" s="47" t="s">
        <v>41</v>
      </c>
      <c r="F10" s="51" t="s">
        <v>42</v>
      </c>
      <c r="G10" s="73">
        <v>0.05</v>
      </c>
      <c r="H10" s="73"/>
      <c r="I10" s="73"/>
      <c r="J10" s="73"/>
    </row>
    <row r="11" spans="2:10" s="42" customFormat="1" ht="15.75" customHeight="1">
      <c r="B11" s="138"/>
      <c r="C11" s="141"/>
      <c r="D11" s="154"/>
      <c r="E11" s="46" t="s">
        <v>43</v>
      </c>
      <c r="F11" s="51" t="s">
        <v>44</v>
      </c>
      <c r="G11" s="73">
        <v>0.05</v>
      </c>
      <c r="H11" s="73">
        <v>0.05</v>
      </c>
      <c r="I11" s="73">
        <v>0.05</v>
      </c>
      <c r="J11" s="73">
        <v>0.05</v>
      </c>
    </row>
    <row r="12" spans="2:10" ht="34.5" customHeight="1">
      <c r="B12" s="138"/>
      <c r="C12" s="140"/>
      <c r="D12" s="155"/>
      <c r="E12" s="47" t="s">
        <v>46</v>
      </c>
      <c r="F12" s="51" t="s">
        <v>45</v>
      </c>
      <c r="G12" s="70">
        <v>0.025</v>
      </c>
      <c r="H12" s="70"/>
      <c r="I12" s="70">
        <v>0.025</v>
      </c>
      <c r="J12" s="70"/>
    </row>
    <row r="13" spans="2:10" ht="15.75">
      <c r="B13" s="138"/>
      <c r="C13" s="22" t="s">
        <v>23</v>
      </c>
      <c r="D13" s="67">
        <f>SUM(D10:D12)</f>
        <v>0.3</v>
      </c>
      <c r="E13" s="22"/>
      <c r="F13" s="22"/>
      <c r="G13" s="71">
        <f>SUM(G10:G12)</f>
        <v>0.125</v>
      </c>
      <c r="H13" s="71">
        <f>SUM(H10:H12)</f>
        <v>0.05</v>
      </c>
      <c r="I13" s="71">
        <f>SUM(I10:I12)</f>
        <v>0.07500000000000001</v>
      </c>
      <c r="J13" s="71">
        <f>SUM(J10:J12)</f>
        <v>0.05</v>
      </c>
    </row>
    <row r="14" spans="2:10" s="42" customFormat="1" ht="28.5">
      <c r="B14" s="138"/>
      <c r="C14" s="139" t="s">
        <v>47</v>
      </c>
      <c r="D14" s="153">
        <v>0.13</v>
      </c>
      <c r="E14" s="43" t="s">
        <v>30</v>
      </c>
      <c r="F14" s="51" t="s">
        <v>48</v>
      </c>
      <c r="G14" s="73"/>
      <c r="H14" s="73"/>
      <c r="I14" s="73">
        <v>0.05</v>
      </c>
      <c r="J14" s="73"/>
    </row>
    <row r="15" spans="2:10" s="42" customFormat="1" ht="48.75" customHeight="1">
      <c r="B15" s="138"/>
      <c r="C15" s="141"/>
      <c r="D15" s="154"/>
      <c r="E15" s="43" t="s">
        <v>31</v>
      </c>
      <c r="F15" s="51" t="s">
        <v>49</v>
      </c>
      <c r="G15" s="73"/>
      <c r="H15" s="73"/>
      <c r="I15" s="73">
        <v>0.05</v>
      </c>
      <c r="J15" s="73"/>
    </row>
    <row r="16" spans="2:10" ht="45" customHeight="1">
      <c r="B16" s="138"/>
      <c r="C16" s="140"/>
      <c r="D16" s="155"/>
      <c r="E16" s="43" t="s">
        <v>32</v>
      </c>
      <c r="F16" s="51" t="s">
        <v>50</v>
      </c>
      <c r="G16" s="70"/>
      <c r="H16" s="70"/>
      <c r="I16" s="70">
        <v>0.03</v>
      </c>
      <c r="J16" s="70"/>
    </row>
    <row r="17" spans="2:10" ht="15.75">
      <c r="B17" s="138"/>
      <c r="C17" s="22" t="s">
        <v>23</v>
      </c>
      <c r="D17" s="67">
        <f>SUM(D14:D16)</f>
        <v>0.13</v>
      </c>
      <c r="E17" s="22"/>
      <c r="F17" s="22"/>
      <c r="G17" s="71">
        <f>SUM(G14:G16)</f>
        <v>0</v>
      </c>
      <c r="H17" s="71">
        <f>SUM(H14:H16)</f>
        <v>0</v>
      </c>
      <c r="I17" s="71">
        <f>SUM(I14:I16)</f>
        <v>0.13</v>
      </c>
      <c r="J17" s="71">
        <f>SUM(J14:J16)</f>
        <v>0</v>
      </c>
    </row>
    <row r="18" spans="2:10" ht="45" customHeight="1">
      <c r="B18" s="138"/>
      <c r="C18" s="49" t="s">
        <v>56</v>
      </c>
      <c r="D18" s="69">
        <v>0.05</v>
      </c>
      <c r="E18" s="35" t="s">
        <v>33</v>
      </c>
      <c r="F18" s="51" t="s">
        <v>51</v>
      </c>
      <c r="G18" s="70"/>
      <c r="H18" s="70"/>
      <c r="I18" s="70">
        <v>0.05</v>
      </c>
      <c r="J18" s="70"/>
    </row>
    <row r="19" spans="2:10" ht="15.75">
      <c r="B19" s="138"/>
      <c r="C19" s="22" t="s">
        <v>23</v>
      </c>
      <c r="D19" s="67">
        <f>+D18</f>
        <v>0.05</v>
      </c>
      <c r="E19" s="22"/>
      <c r="F19" s="22"/>
      <c r="G19" s="71">
        <f>+G18</f>
        <v>0</v>
      </c>
      <c r="H19" s="71">
        <f>+H18</f>
        <v>0</v>
      </c>
      <c r="I19" s="71">
        <f>+I18</f>
        <v>0.05</v>
      </c>
      <c r="J19" s="71">
        <f>+J18</f>
        <v>0</v>
      </c>
    </row>
    <row r="20" spans="2:10" s="58" customFormat="1" ht="37.5" customHeight="1">
      <c r="B20" s="138"/>
      <c r="C20" s="156" t="s">
        <v>62</v>
      </c>
      <c r="D20" s="158">
        <v>0.05</v>
      </c>
      <c r="E20" s="56" t="s">
        <v>34</v>
      </c>
      <c r="F20" s="117" t="s">
        <v>117</v>
      </c>
      <c r="G20" s="74"/>
      <c r="H20" s="74">
        <v>0.01</v>
      </c>
      <c r="I20" s="74"/>
      <c r="J20" s="74">
        <v>0.01</v>
      </c>
    </row>
    <row r="21" spans="2:10" s="42" customFormat="1" ht="30">
      <c r="B21" s="138"/>
      <c r="C21" s="157"/>
      <c r="D21" s="159"/>
      <c r="E21" s="53" t="s">
        <v>115</v>
      </c>
      <c r="F21" s="116" t="s">
        <v>116</v>
      </c>
      <c r="G21" s="75"/>
      <c r="H21" s="74">
        <v>0.015</v>
      </c>
      <c r="I21" s="75"/>
      <c r="J21" s="75">
        <v>0.015</v>
      </c>
    </row>
    <row r="22" spans="2:10" ht="15.75">
      <c r="B22" s="138"/>
      <c r="C22" s="22" t="s">
        <v>23</v>
      </c>
      <c r="D22" s="67">
        <f>+D20</f>
        <v>0.05</v>
      </c>
      <c r="E22" s="22"/>
      <c r="F22" s="118"/>
      <c r="G22" s="71">
        <f>+G21</f>
        <v>0</v>
      </c>
      <c r="H22" s="71">
        <f>SUM(H20:H21)</f>
        <v>0.025</v>
      </c>
      <c r="I22" s="71">
        <f>+I21</f>
        <v>0</v>
      </c>
      <c r="J22" s="71">
        <f>SUM(J20:J21)</f>
        <v>0.025</v>
      </c>
    </row>
    <row r="23" spans="2:10" s="42" customFormat="1" ht="48.75" customHeight="1">
      <c r="B23" s="138"/>
      <c r="C23" s="151" t="s">
        <v>63</v>
      </c>
      <c r="D23" s="153">
        <v>0.15</v>
      </c>
      <c r="E23" s="43" t="s">
        <v>52</v>
      </c>
      <c r="F23" s="117" t="s">
        <v>53</v>
      </c>
      <c r="G23" s="76">
        <v>0.025</v>
      </c>
      <c r="H23" s="76">
        <v>0.025</v>
      </c>
      <c r="I23" s="76">
        <v>0.025</v>
      </c>
      <c r="J23" s="76">
        <v>0.025</v>
      </c>
    </row>
    <row r="24" spans="2:10" s="42" customFormat="1" ht="30">
      <c r="B24" s="138"/>
      <c r="C24" s="152"/>
      <c r="D24" s="155"/>
      <c r="E24" s="44" t="s">
        <v>54</v>
      </c>
      <c r="F24" s="41"/>
      <c r="G24" s="76"/>
      <c r="H24" s="76"/>
      <c r="I24" s="76">
        <v>0.05</v>
      </c>
      <c r="J24" s="76"/>
    </row>
    <row r="25" spans="2:10" ht="15.75">
      <c r="B25" s="138"/>
      <c r="C25" s="22" t="s">
        <v>23</v>
      </c>
      <c r="D25" s="67">
        <f>SUM(D23:D24)</f>
        <v>0.15</v>
      </c>
      <c r="E25" s="22"/>
      <c r="F25" s="22"/>
      <c r="G25" s="77">
        <f>SUM(G23:G24)</f>
        <v>0.025</v>
      </c>
      <c r="H25" s="77">
        <f>SUM(H23:H24)</f>
        <v>0.025</v>
      </c>
      <c r="I25" s="77">
        <f>SUM(I23:I24)</f>
        <v>0.07500000000000001</v>
      </c>
      <c r="J25" s="77">
        <f>SUM(J23:J24)</f>
        <v>0.025</v>
      </c>
    </row>
    <row r="26" spans="2:10" ht="15.75">
      <c r="B26" s="66"/>
      <c r="C26" s="24" t="s">
        <v>24</v>
      </c>
      <c r="D26" s="68">
        <f>+D25+D22+D19+D17+D13+D9+D7</f>
        <v>0.9999999999999999</v>
      </c>
      <c r="E26" s="25"/>
      <c r="F26" s="25"/>
      <c r="G26" s="78">
        <f>+G25+G22+G19+G17+G13+G9+G7</f>
        <v>0.23</v>
      </c>
      <c r="H26" s="78">
        <f>+H25+H22+H19+H17+H13+H9+H7</f>
        <v>0.18000000000000002</v>
      </c>
      <c r="I26" s="78">
        <f>+I25+I22+I19+I17+I13+I9+I7</f>
        <v>0.41000000000000003</v>
      </c>
      <c r="J26" s="78">
        <f>+J25+J22+J19+J17+J13+J9+J7</f>
        <v>0.18000000000000002</v>
      </c>
    </row>
    <row r="27" spans="2:10" ht="42.75" customHeight="1">
      <c r="B27" s="146" t="str">
        <f>+'FORMULACIÓN POGD - I'!B5</f>
        <v>2. Realizar las acciones para la implementación de las politicas de gestión y desempeño.</v>
      </c>
      <c r="C27" s="136" t="s">
        <v>57</v>
      </c>
      <c r="D27" s="134">
        <v>0.5</v>
      </c>
      <c r="E27" s="54" t="s">
        <v>60</v>
      </c>
      <c r="F27" s="52" t="s">
        <v>61</v>
      </c>
      <c r="G27" s="70">
        <v>0.06</v>
      </c>
      <c r="H27" s="70"/>
      <c r="I27" s="70"/>
      <c r="J27" s="70"/>
    </row>
    <row r="28" spans="2:10" ht="55.5" customHeight="1">
      <c r="B28" s="147"/>
      <c r="C28" s="136"/>
      <c r="D28" s="135"/>
      <c r="E28" s="54" t="s">
        <v>64</v>
      </c>
      <c r="F28" s="52" t="s">
        <v>65</v>
      </c>
      <c r="G28" s="70">
        <v>0.01</v>
      </c>
      <c r="H28" s="70">
        <v>0.01</v>
      </c>
      <c r="I28" s="70">
        <v>0.01</v>
      </c>
      <c r="J28" s="70">
        <v>0.01</v>
      </c>
    </row>
    <row r="29" spans="2:11" ht="46.5" customHeight="1">
      <c r="B29" s="147"/>
      <c r="C29" s="136"/>
      <c r="D29" s="135"/>
      <c r="E29" s="45" t="s">
        <v>66</v>
      </c>
      <c r="F29" s="40" t="s">
        <v>67</v>
      </c>
      <c r="G29" s="70">
        <v>0.01</v>
      </c>
      <c r="H29" s="70">
        <v>0.01</v>
      </c>
      <c r="I29" s="70">
        <v>0.01</v>
      </c>
      <c r="J29" s="70">
        <v>0.01</v>
      </c>
      <c r="K29" s="58"/>
    </row>
    <row r="30" spans="2:11" ht="68.25" customHeight="1">
      <c r="B30" s="147"/>
      <c r="C30" s="136"/>
      <c r="D30" s="135"/>
      <c r="E30" s="54" t="s">
        <v>68</v>
      </c>
      <c r="F30" s="40" t="s">
        <v>69</v>
      </c>
      <c r="G30" s="81">
        <v>0.015</v>
      </c>
      <c r="H30" s="81">
        <v>0.015</v>
      </c>
      <c r="I30" s="81">
        <v>0.015</v>
      </c>
      <c r="J30" s="81">
        <v>0.015</v>
      </c>
      <c r="K30" s="58"/>
    </row>
    <row r="31" spans="2:11" ht="147.75" customHeight="1">
      <c r="B31" s="147"/>
      <c r="C31" s="136"/>
      <c r="D31" s="135"/>
      <c r="E31" s="54" t="s">
        <v>70</v>
      </c>
      <c r="F31" s="40" t="s">
        <v>119</v>
      </c>
      <c r="G31" s="81"/>
      <c r="H31" s="81">
        <v>0.02</v>
      </c>
      <c r="I31" s="81">
        <v>0.04</v>
      </c>
      <c r="J31" s="81">
        <v>0.02</v>
      </c>
      <c r="K31" s="58"/>
    </row>
    <row r="32" spans="2:11" ht="50.25" customHeight="1">
      <c r="B32" s="147"/>
      <c r="C32" s="136"/>
      <c r="D32" s="135"/>
      <c r="E32" s="54" t="s">
        <v>71</v>
      </c>
      <c r="F32" s="40" t="s">
        <v>118</v>
      </c>
      <c r="G32" s="81"/>
      <c r="H32" s="81">
        <v>0.01</v>
      </c>
      <c r="I32" s="81"/>
      <c r="J32" s="81">
        <v>0.01</v>
      </c>
      <c r="K32" s="58"/>
    </row>
    <row r="33" spans="2:11" ht="55.5" customHeight="1">
      <c r="B33" s="147"/>
      <c r="C33" s="136"/>
      <c r="D33" s="135"/>
      <c r="E33" s="54" t="s">
        <v>72</v>
      </c>
      <c r="F33" s="40" t="s">
        <v>120</v>
      </c>
      <c r="G33" s="81">
        <v>0.01</v>
      </c>
      <c r="H33" s="81">
        <v>0.01</v>
      </c>
      <c r="I33" s="81">
        <v>0.01</v>
      </c>
      <c r="J33" s="81">
        <v>0.01</v>
      </c>
      <c r="K33" s="58"/>
    </row>
    <row r="34" spans="2:11" ht="55.5" customHeight="1">
      <c r="B34" s="147"/>
      <c r="C34" s="136"/>
      <c r="D34" s="135"/>
      <c r="E34" s="54" t="s">
        <v>73</v>
      </c>
      <c r="F34" s="40" t="s">
        <v>121</v>
      </c>
      <c r="G34" s="81"/>
      <c r="H34" s="81"/>
      <c r="I34" s="81">
        <v>0.07</v>
      </c>
      <c r="J34" s="81"/>
      <c r="K34" s="58"/>
    </row>
    <row r="35" spans="2:11" ht="55.5" customHeight="1">
      <c r="B35" s="147"/>
      <c r="C35" s="136"/>
      <c r="D35" s="135"/>
      <c r="E35" s="54" t="s">
        <v>74</v>
      </c>
      <c r="F35" s="40" t="s">
        <v>122</v>
      </c>
      <c r="G35" s="81"/>
      <c r="H35" s="81">
        <v>0.015</v>
      </c>
      <c r="I35" s="81"/>
      <c r="J35" s="81">
        <v>0.015</v>
      </c>
      <c r="K35" s="58"/>
    </row>
    <row r="36" spans="2:11" ht="55.5" customHeight="1">
      <c r="B36" s="147"/>
      <c r="C36" s="136"/>
      <c r="D36" s="135"/>
      <c r="E36" s="54" t="s">
        <v>75</v>
      </c>
      <c r="F36" s="40" t="s">
        <v>123</v>
      </c>
      <c r="G36" s="81"/>
      <c r="H36" s="81">
        <v>0.02</v>
      </c>
      <c r="I36" s="81"/>
      <c r="J36" s="81"/>
      <c r="K36" s="58"/>
    </row>
    <row r="37" spans="2:11" ht="55.5" customHeight="1">
      <c r="B37" s="147"/>
      <c r="C37" s="136"/>
      <c r="D37" s="135"/>
      <c r="E37" s="54" t="s">
        <v>76</v>
      </c>
      <c r="F37" s="44" t="s">
        <v>125</v>
      </c>
      <c r="G37" s="81">
        <v>0.01</v>
      </c>
      <c r="H37" s="81">
        <v>0.01</v>
      </c>
      <c r="I37" s="81">
        <v>0.01</v>
      </c>
      <c r="J37" s="81">
        <v>0.01</v>
      </c>
      <c r="K37" s="58"/>
    </row>
    <row r="38" spans="2:11" ht="15.75">
      <c r="B38" s="147"/>
      <c r="C38" s="22" t="s">
        <v>23</v>
      </c>
      <c r="D38" s="67">
        <f>SUM(D27)</f>
        <v>0.5</v>
      </c>
      <c r="E38" s="23"/>
      <c r="F38" s="23"/>
      <c r="G38" s="80">
        <f>+SUM(G27:G37)</f>
        <v>0.11499999999999998</v>
      </c>
      <c r="H38" s="80">
        <f>+SUM(H27:H37)</f>
        <v>0.12</v>
      </c>
      <c r="I38" s="80">
        <f>+SUM(I27:I37)</f>
        <v>0.16500000000000004</v>
      </c>
      <c r="J38" s="80">
        <f>+SUM(J27:J37)</f>
        <v>0.09999999999999999</v>
      </c>
      <c r="K38" s="79"/>
    </row>
    <row r="39" spans="2:10" ht="96" customHeight="1">
      <c r="B39" s="147"/>
      <c r="C39" s="49" t="s">
        <v>58</v>
      </c>
      <c r="D39" s="36">
        <v>0.2</v>
      </c>
      <c r="E39" s="45" t="s">
        <v>77</v>
      </c>
      <c r="F39" s="40" t="s">
        <v>124</v>
      </c>
      <c r="G39" s="28">
        <v>0.05</v>
      </c>
      <c r="H39" s="28">
        <v>0.05</v>
      </c>
      <c r="I39" s="28">
        <v>0.05</v>
      </c>
      <c r="J39" s="28">
        <v>0.05</v>
      </c>
    </row>
    <row r="40" spans="2:10" ht="15.75">
      <c r="B40" s="147"/>
      <c r="C40" s="22" t="s">
        <v>23</v>
      </c>
      <c r="D40" s="67">
        <f>SUM(D39)</f>
        <v>0.2</v>
      </c>
      <c r="E40" s="23"/>
      <c r="F40" s="23"/>
      <c r="G40" s="30">
        <f>+SUM(G39:G39)</f>
        <v>0.05</v>
      </c>
      <c r="H40" s="30">
        <f>+SUM(H39:H39)</f>
        <v>0.05</v>
      </c>
      <c r="I40" s="30">
        <f>+SUM(I39:I39)</f>
        <v>0.05</v>
      </c>
      <c r="J40" s="30">
        <f>+SUM(J39:J39)</f>
        <v>0.05</v>
      </c>
    </row>
    <row r="41" spans="2:10" ht="30">
      <c r="B41" s="147"/>
      <c r="C41" s="136" t="s">
        <v>59</v>
      </c>
      <c r="D41" s="134">
        <v>0.3</v>
      </c>
      <c r="E41" s="55" t="s">
        <v>78</v>
      </c>
      <c r="F41" s="117" t="s">
        <v>79</v>
      </c>
      <c r="G41" s="29">
        <v>0.1</v>
      </c>
      <c r="H41" s="29"/>
      <c r="I41" s="29"/>
      <c r="J41" s="29"/>
    </row>
    <row r="42" spans="2:10" ht="38.25">
      <c r="B42" s="147"/>
      <c r="C42" s="136"/>
      <c r="D42" s="135"/>
      <c r="E42" s="55" t="s">
        <v>80</v>
      </c>
      <c r="F42" s="117" t="s">
        <v>81</v>
      </c>
      <c r="G42" s="70">
        <v>0.025</v>
      </c>
      <c r="H42" s="70">
        <v>0.025</v>
      </c>
      <c r="I42" s="70">
        <v>0.025</v>
      </c>
      <c r="J42" s="70">
        <v>0.025</v>
      </c>
    </row>
    <row r="43" spans="2:10" ht="25.5">
      <c r="B43" s="147"/>
      <c r="C43" s="136"/>
      <c r="D43" s="137"/>
      <c r="E43" s="55" t="s">
        <v>82</v>
      </c>
      <c r="F43" s="117" t="s">
        <v>83</v>
      </c>
      <c r="G43" s="70">
        <v>0.025</v>
      </c>
      <c r="H43" s="70">
        <v>0.025</v>
      </c>
      <c r="I43" s="70">
        <v>0.025</v>
      </c>
      <c r="J43" s="70">
        <v>0.025</v>
      </c>
    </row>
    <row r="44" spans="2:10" ht="15.75">
      <c r="B44" s="148"/>
      <c r="C44" s="22" t="s">
        <v>23</v>
      </c>
      <c r="D44" s="67">
        <f>SUM(D41)</f>
        <v>0.3</v>
      </c>
      <c r="E44" s="22"/>
      <c r="F44" s="22"/>
      <c r="G44" s="30">
        <f>+SUM(G41:G43)</f>
        <v>0.15</v>
      </c>
      <c r="H44" s="30">
        <f>+SUM(H41:H43)</f>
        <v>0.05</v>
      </c>
      <c r="I44" s="30">
        <f>+SUM(I41:I43)</f>
        <v>0.05</v>
      </c>
      <c r="J44" s="30">
        <f>+SUM(J41:J43)</f>
        <v>0.05</v>
      </c>
    </row>
    <row r="45" spans="2:10" ht="15.75">
      <c r="B45" s="66"/>
      <c r="C45" s="24" t="s">
        <v>24</v>
      </c>
      <c r="D45" s="68">
        <f>+D44+D40+D38</f>
        <v>1</v>
      </c>
      <c r="E45" s="25"/>
      <c r="F45" s="25"/>
      <c r="G45" s="82">
        <f>+G44+G40+G38</f>
        <v>0.315</v>
      </c>
      <c r="H45" s="82">
        <f>+H44+H40+H38</f>
        <v>0.22</v>
      </c>
      <c r="I45" s="82">
        <f>+I44+I40+I38</f>
        <v>0.265</v>
      </c>
      <c r="J45" s="82">
        <f>+J44+J40+J38</f>
        <v>0.2</v>
      </c>
    </row>
    <row r="46" spans="2:10" ht="39" customHeight="1">
      <c r="B46" s="138" t="str">
        <f>+'FORMULACIÓN POGD - I'!B6</f>
        <v>3, Realizar las acciones para el desarrollo de los componenetes de Transparencia, acceso a la información y lucha contra la corrupción.</v>
      </c>
      <c r="C46" s="139" t="s">
        <v>92</v>
      </c>
      <c r="D46" s="134">
        <v>0.6</v>
      </c>
      <c r="E46" s="57" t="s">
        <v>85</v>
      </c>
      <c r="F46" s="116" t="s">
        <v>86</v>
      </c>
      <c r="G46" s="28">
        <v>0.2</v>
      </c>
      <c r="H46" s="28"/>
      <c r="I46" s="28"/>
      <c r="J46" s="28"/>
    </row>
    <row r="47" spans="2:10" ht="30.75" customHeight="1">
      <c r="B47" s="138"/>
      <c r="C47" s="140"/>
      <c r="D47" s="135"/>
      <c r="E47" s="56" t="s">
        <v>87</v>
      </c>
      <c r="F47" s="117" t="s">
        <v>88</v>
      </c>
      <c r="G47" s="28">
        <v>0.1</v>
      </c>
      <c r="H47" s="28">
        <v>0.1</v>
      </c>
      <c r="I47" s="28">
        <v>0.1</v>
      </c>
      <c r="J47" s="28">
        <v>0.1</v>
      </c>
    </row>
    <row r="48" spans="2:10" ht="15.75">
      <c r="B48" s="138"/>
      <c r="C48" s="22" t="s">
        <v>23</v>
      </c>
      <c r="D48" s="67">
        <f>SUM(D46)</f>
        <v>0.6</v>
      </c>
      <c r="E48" s="23"/>
      <c r="F48" s="23"/>
      <c r="G48" s="30">
        <f>+SUM(G46:G47)</f>
        <v>0.30000000000000004</v>
      </c>
      <c r="H48" s="30">
        <f>+SUM(H46:H47)</f>
        <v>0.1</v>
      </c>
      <c r="I48" s="30">
        <f>+SUM(I46:I47)</f>
        <v>0.1</v>
      </c>
      <c r="J48" s="30">
        <f>+SUM(J46:J47)</f>
        <v>0.1</v>
      </c>
    </row>
    <row r="49" spans="2:10" ht="177.75" customHeight="1">
      <c r="B49" s="138"/>
      <c r="C49" s="63" t="s">
        <v>99</v>
      </c>
      <c r="D49" s="36">
        <v>0.4</v>
      </c>
      <c r="E49" s="47" t="s">
        <v>84</v>
      </c>
      <c r="F49" s="116" t="s">
        <v>89</v>
      </c>
      <c r="G49" s="29">
        <v>0.1</v>
      </c>
      <c r="H49" s="29">
        <v>0.1</v>
      </c>
      <c r="I49" s="29">
        <v>0.1</v>
      </c>
      <c r="J49" s="29">
        <v>0.1</v>
      </c>
    </row>
    <row r="50" spans="2:10" ht="15.75">
      <c r="B50" s="138"/>
      <c r="C50" s="22" t="s">
        <v>23</v>
      </c>
      <c r="D50" s="67">
        <f>SUM(D49)</f>
        <v>0.4</v>
      </c>
      <c r="E50" s="22"/>
      <c r="F50" s="22"/>
      <c r="G50" s="30">
        <f>+SUM(G49:G49)</f>
        <v>0.1</v>
      </c>
      <c r="H50" s="30">
        <f>+SUM(H49:H49)</f>
        <v>0.1</v>
      </c>
      <c r="I50" s="30">
        <f>+SUM(I49:I49)</f>
        <v>0.1</v>
      </c>
      <c r="J50" s="30">
        <f>+SUM(J49:J49)</f>
        <v>0.1</v>
      </c>
    </row>
    <row r="51" spans="2:10" ht="15.75">
      <c r="B51" s="66"/>
      <c r="C51" s="24" t="s">
        <v>24</v>
      </c>
      <c r="D51" s="68">
        <f>+D50+D48</f>
        <v>1</v>
      </c>
      <c r="E51" s="25"/>
      <c r="F51" s="25"/>
      <c r="G51" s="31">
        <f>+G50+G48</f>
        <v>0.4</v>
      </c>
      <c r="H51" s="31">
        <f>+H50+H48</f>
        <v>0.2</v>
      </c>
      <c r="I51" s="31">
        <f>+I50+I48</f>
        <v>0.2</v>
      </c>
      <c r="J51" s="31">
        <f>+J50+J48</f>
        <v>0.2</v>
      </c>
    </row>
    <row r="52" spans="2:10" ht="105" customHeight="1">
      <c r="B52" s="138" t="str">
        <f>+'FORMULACIÓN POGD - I'!B7</f>
        <v>4. Desarrollar  las acciones  administrativas necesarias para  el buen funcionamiento organizacional de los Puntos de Servicio al Ciudadano de la SDS</v>
      </c>
      <c r="C52" s="50" t="s">
        <v>95</v>
      </c>
      <c r="D52" s="36">
        <v>1</v>
      </c>
      <c r="E52" s="59" t="s">
        <v>93</v>
      </c>
      <c r="F52" s="64" t="s">
        <v>94</v>
      </c>
      <c r="G52" s="28">
        <v>0.25</v>
      </c>
      <c r="H52" s="28">
        <v>0.25</v>
      </c>
      <c r="I52" s="28">
        <v>0.25</v>
      </c>
      <c r="J52" s="28">
        <v>0.25</v>
      </c>
    </row>
    <row r="53" spans="2:10" ht="15.75">
      <c r="B53" s="138"/>
      <c r="C53" s="22" t="s">
        <v>23</v>
      </c>
      <c r="D53" s="67">
        <f>+D52</f>
        <v>1</v>
      </c>
      <c r="E53" s="23"/>
      <c r="F53" s="23"/>
      <c r="G53" s="30">
        <f>+G52</f>
        <v>0.25</v>
      </c>
      <c r="H53" s="30">
        <f>+SUM(H52:H52)</f>
        <v>0.25</v>
      </c>
      <c r="I53" s="30">
        <f>+SUM(I52:I52)</f>
        <v>0.25</v>
      </c>
      <c r="J53" s="30">
        <f>+SUM(J52:J52)</f>
        <v>0.25</v>
      </c>
    </row>
    <row r="54" spans="2:10" ht="15.75">
      <c r="B54" s="66"/>
      <c r="C54" s="24" t="s">
        <v>24</v>
      </c>
      <c r="D54" s="68">
        <f>+D53</f>
        <v>1</v>
      </c>
      <c r="E54" s="25"/>
      <c r="F54" s="25"/>
      <c r="G54" s="31">
        <f>+G53</f>
        <v>0.25</v>
      </c>
      <c r="H54" s="31">
        <f>+H53</f>
        <v>0.25</v>
      </c>
      <c r="I54" s="31">
        <f>+I53</f>
        <v>0.25</v>
      </c>
      <c r="J54" s="31">
        <f>+J53</f>
        <v>0.25</v>
      </c>
    </row>
    <row r="55" spans="2:10" s="58" customFormat="1" ht="81" customHeight="1">
      <c r="B55" s="138" t="str">
        <f>+'FORMULACIÓN POGD - I'!B8</f>
        <v>5. Implementar en la Dirección de Servicio a la Ciudadanía,  el correo certificado electrónico como canal de respuesta digitalizada a las personas jurídicas y al 10% de las personas natulares que radican peticiones en la SDS</v>
      </c>
      <c r="C55" s="139" t="s">
        <v>100</v>
      </c>
      <c r="D55" s="142">
        <v>1</v>
      </c>
      <c r="E55" s="47" t="s">
        <v>104</v>
      </c>
      <c r="F55" s="119" t="s">
        <v>105</v>
      </c>
      <c r="G55" s="28"/>
      <c r="H55" s="28">
        <v>0.2</v>
      </c>
      <c r="I55" s="28"/>
      <c r="J55" s="28"/>
    </row>
    <row r="56" spans="2:10" s="58" customFormat="1" ht="75">
      <c r="B56" s="138"/>
      <c r="C56" s="141"/>
      <c r="D56" s="143"/>
      <c r="E56" s="47" t="s">
        <v>101</v>
      </c>
      <c r="F56" s="119" t="s">
        <v>103</v>
      </c>
      <c r="G56" s="28"/>
      <c r="H56" s="28">
        <v>0.1</v>
      </c>
      <c r="I56" s="28"/>
      <c r="J56" s="28">
        <v>0.1</v>
      </c>
    </row>
    <row r="57" spans="2:10" s="58" customFormat="1" ht="45">
      <c r="B57" s="138"/>
      <c r="C57" s="141"/>
      <c r="D57" s="143"/>
      <c r="E57" s="47" t="s">
        <v>102</v>
      </c>
      <c r="F57" s="119" t="s">
        <v>106</v>
      </c>
      <c r="G57" s="29">
        <v>0.15</v>
      </c>
      <c r="H57" s="29">
        <v>0.15</v>
      </c>
      <c r="I57" s="29">
        <v>0.15</v>
      </c>
      <c r="J57" s="29">
        <v>0.15</v>
      </c>
    </row>
    <row r="58" spans="2:10" s="58" customFormat="1" ht="15.75">
      <c r="B58" s="138"/>
      <c r="C58" s="65" t="s">
        <v>23</v>
      </c>
      <c r="D58" s="85">
        <f>+D55</f>
        <v>1</v>
      </c>
      <c r="E58" s="60"/>
      <c r="F58" s="22"/>
      <c r="G58" s="30">
        <f>SUM(G55:G57)</f>
        <v>0.15</v>
      </c>
      <c r="H58" s="30">
        <f>SUM(H55:H57)</f>
        <v>0.45000000000000007</v>
      </c>
      <c r="I58" s="30">
        <f>SUM(I55:I57)</f>
        <v>0.15</v>
      </c>
      <c r="J58" s="30">
        <f>SUM(J55:J57)</f>
        <v>0.25</v>
      </c>
    </row>
    <row r="59" spans="2:10" s="58" customFormat="1" ht="15.75">
      <c r="B59" s="66"/>
      <c r="C59" s="24" t="s">
        <v>24</v>
      </c>
      <c r="D59" s="68">
        <f>+D58</f>
        <v>1</v>
      </c>
      <c r="E59" s="62"/>
      <c r="F59" s="25"/>
      <c r="G59" s="31">
        <f>+G58</f>
        <v>0.15</v>
      </c>
      <c r="H59" s="31">
        <f>+H58</f>
        <v>0.45000000000000007</v>
      </c>
      <c r="I59" s="31">
        <f>+I58</f>
        <v>0.15</v>
      </c>
      <c r="J59" s="31">
        <f>+J58</f>
        <v>0.25</v>
      </c>
    </row>
    <row r="60" spans="2:10" s="58" customFormat="1" ht="90" customHeight="1">
      <c r="B60" s="145" t="str">
        <f>+'FORMULACIÓN POGD - I'!B9</f>
        <v>6. Aumentar en 4 puntos, el servicio  de orientación e información al ciudadano en el Distrito Capital</v>
      </c>
      <c r="C60" s="50" t="s">
        <v>108</v>
      </c>
      <c r="D60" s="89">
        <v>1</v>
      </c>
      <c r="E60" s="47" t="s">
        <v>109</v>
      </c>
      <c r="F60" s="20"/>
      <c r="G60" s="72"/>
      <c r="H60" s="72"/>
      <c r="I60" s="72">
        <v>0.5</v>
      </c>
      <c r="J60" s="72">
        <v>0.5</v>
      </c>
    </row>
    <row r="61" spans="2:10" s="58" customFormat="1" ht="15.75">
      <c r="B61" s="138"/>
      <c r="C61" s="65" t="s">
        <v>23</v>
      </c>
      <c r="D61" s="85">
        <f>+D60</f>
        <v>1</v>
      </c>
      <c r="E61" s="61"/>
      <c r="F61" s="23"/>
      <c r="G61" s="86">
        <f>+SUM(G60:G60)</f>
        <v>0</v>
      </c>
      <c r="H61" s="86">
        <f>+SUM(H60:H60)</f>
        <v>0</v>
      </c>
      <c r="I61" s="86">
        <f>+SUM(I60:I60)</f>
        <v>0.5</v>
      </c>
      <c r="J61" s="86">
        <f>+SUM(J60:J60)</f>
        <v>0.5</v>
      </c>
    </row>
    <row r="62" spans="2:10" s="58" customFormat="1" ht="15.75">
      <c r="B62" s="66"/>
      <c r="C62" s="24" t="s">
        <v>24</v>
      </c>
      <c r="D62" s="68">
        <f>+D61</f>
        <v>1</v>
      </c>
      <c r="E62" s="25"/>
      <c r="F62" s="25"/>
      <c r="G62" s="87">
        <f>+G61</f>
        <v>0</v>
      </c>
      <c r="H62" s="87">
        <f>+H61</f>
        <v>0</v>
      </c>
      <c r="I62" s="87">
        <f>+I61</f>
        <v>0.5</v>
      </c>
      <c r="J62" s="87">
        <f>+J61</f>
        <v>0.5</v>
      </c>
    </row>
    <row r="63" spans="2:10" ht="45" customHeight="1">
      <c r="B63" s="138" t="str">
        <f>+'FORMULACIÓN POGD - I'!B10</f>
        <v>7. Adelantar acciones con el fin de  incrementar la confianza y la satisfacción de la ciudadanía con los
servicios prestados por la SDS</v>
      </c>
      <c r="C63" s="139" t="s">
        <v>111</v>
      </c>
      <c r="D63" s="134">
        <v>0.5</v>
      </c>
      <c r="E63" s="47" t="s">
        <v>126</v>
      </c>
      <c r="F63" s="20"/>
      <c r="G63" s="72"/>
      <c r="H63" s="72">
        <v>0.25</v>
      </c>
      <c r="I63" s="72"/>
      <c r="J63" s="72"/>
    </row>
    <row r="64" spans="2:10" ht="50.25" customHeight="1">
      <c r="B64" s="138"/>
      <c r="C64" s="140"/>
      <c r="D64" s="135"/>
      <c r="E64" s="47" t="s">
        <v>97</v>
      </c>
      <c r="F64" s="20"/>
      <c r="G64" s="72"/>
      <c r="H64" s="72">
        <v>0.125</v>
      </c>
      <c r="I64" s="72"/>
      <c r="J64" s="72">
        <v>0.125</v>
      </c>
    </row>
    <row r="65" spans="2:10" ht="15.75">
      <c r="B65" s="138"/>
      <c r="C65" s="22" t="s">
        <v>23</v>
      </c>
      <c r="D65" s="67">
        <f>+D63</f>
        <v>0.5</v>
      </c>
      <c r="E65" s="23"/>
      <c r="F65" s="23"/>
      <c r="G65" s="86">
        <f>SUM(G63:G64)</f>
        <v>0</v>
      </c>
      <c r="H65" s="86">
        <f>SUM(H63:H64)</f>
        <v>0.375</v>
      </c>
      <c r="I65" s="86">
        <f>SUM(I63:I64)</f>
        <v>0</v>
      </c>
      <c r="J65" s="86">
        <f>SUM(J63:J64)</f>
        <v>0.125</v>
      </c>
    </row>
    <row r="66" spans="2:10" s="58" customFormat="1" ht="51" customHeight="1">
      <c r="B66" s="138"/>
      <c r="C66" s="139" t="s">
        <v>112</v>
      </c>
      <c r="D66" s="142">
        <v>0.5</v>
      </c>
      <c r="E66" s="47" t="s">
        <v>110</v>
      </c>
      <c r="F66" s="21"/>
      <c r="G66" s="70"/>
      <c r="H66" s="70">
        <v>0.1</v>
      </c>
      <c r="I66" s="70"/>
      <c r="J66" s="70"/>
    </row>
    <row r="67" spans="2:10" s="58" customFormat="1" ht="41.25" customHeight="1">
      <c r="B67" s="138"/>
      <c r="C67" s="141"/>
      <c r="D67" s="143"/>
      <c r="E67" s="47" t="s">
        <v>128</v>
      </c>
      <c r="F67" s="21"/>
      <c r="G67" s="70"/>
      <c r="H67" s="70"/>
      <c r="I67" s="70">
        <v>0.1</v>
      </c>
      <c r="J67" s="70"/>
    </row>
    <row r="68" spans="2:10" s="58" customFormat="1" ht="39" customHeight="1">
      <c r="B68" s="138"/>
      <c r="C68" s="140"/>
      <c r="D68" s="144"/>
      <c r="E68" s="47" t="s">
        <v>127</v>
      </c>
      <c r="F68" s="21"/>
      <c r="G68" s="70"/>
      <c r="H68" s="70"/>
      <c r="I68" s="70"/>
      <c r="J68" s="70">
        <v>0.3</v>
      </c>
    </row>
    <row r="69" spans="2:10" s="58" customFormat="1" ht="15.75">
      <c r="B69" s="88"/>
      <c r="C69" s="22" t="s">
        <v>23</v>
      </c>
      <c r="D69" s="67">
        <f>+D66</f>
        <v>0.5</v>
      </c>
      <c r="E69" s="23"/>
      <c r="F69" s="23"/>
      <c r="G69" s="86">
        <f>SUM(G66:G68)</f>
        <v>0</v>
      </c>
      <c r="H69" s="86">
        <f>SUM(H66:H68)</f>
        <v>0.1</v>
      </c>
      <c r="I69" s="86">
        <f>SUM(I66:I68)</f>
        <v>0.1</v>
      </c>
      <c r="J69" s="86">
        <f>SUM(J66:J68)</f>
        <v>0.3</v>
      </c>
    </row>
    <row r="70" spans="2:10" ht="15.75">
      <c r="B70" s="17"/>
      <c r="C70" s="24" t="s">
        <v>24</v>
      </c>
      <c r="D70" s="68">
        <f>+D69+D65</f>
        <v>1</v>
      </c>
      <c r="E70" s="25"/>
      <c r="F70" s="25"/>
      <c r="G70" s="87">
        <f>+G69+G65</f>
        <v>0</v>
      </c>
      <c r="H70" s="87">
        <f>+H69+H65</f>
        <v>0.475</v>
      </c>
      <c r="I70" s="87">
        <f>+I69+I65</f>
        <v>0.1</v>
      </c>
      <c r="J70" s="87">
        <f>+J69+J65</f>
        <v>0.425</v>
      </c>
    </row>
  </sheetData>
  <sheetProtection/>
  <mergeCells count="29">
    <mergeCell ref="D27:D37"/>
    <mergeCell ref="C2:H2"/>
    <mergeCell ref="B3:J3"/>
    <mergeCell ref="B6:B25"/>
    <mergeCell ref="C10:C12"/>
    <mergeCell ref="C14:C16"/>
    <mergeCell ref="C23:C24"/>
    <mergeCell ref="D10:D12"/>
    <mergeCell ref="D14:D16"/>
    <mergeCell ref="D23:D24"/>
    <mergeCell ref="C20:C21"/>
    <mergeCell ref="D20:D21"/>
    <mergeCell ref="C27:C37"/>
    <mergeCell ref="D46:D47"/>
    <mergeCell ref="C41:C43"/>
    <mergeCell ref="D41:D43"/>
    <mergeCell ref="B63:B68"/>
    <mergeCell ref="C63:C64"/>
    <mergeCell ref="D63:D64"/>
    <mergeCell ref="C66:C68"/>
    <mergeCell ref="D66:D68"/>
    <mergeCell ref="B60:B61"/>
    <mergeCell ref="B55:B58"/>
    <mergeCell ref="D55:D57"/>
    <mergeCell ref="C55:C57"/>
    <mergeCell ref="B27:B44"/>
    <mergeCell ref="B52:B53"/>
    <mergeCell ref="B46:B50"/>
    <mergeCell ref="C46:C47"/>
  </mergeCells>
  <printOptions/>
  <pageMargins left="0.7086614173228347" right="0.7086614173228347" top="0.7480314960629921" bottom="0.7480314960629921" header="0.31496062992125984" footer="0.31496062992125984"/>
  <pageSetup orientation="portrait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8515625" style="58" customWidth="1"/>
    <col min="2" max="2" width="10.7109375" style="58" customWidth="1"/>
    <col min="3" max="14" width="9.28125" style="58" customWidth="1"/>
    <col min="15" max="17" width="11.421875" style="58" customWidth="1"/>
    <col min="18" max="18" width="51.00390625" style="58" customWidth="1"/>
    <col min="19" max="16384" width="11.421875" style="58" customWidth="1"/>
  </cols>
  <sheetData>
    <row r="1" spans="1:14" ht="5.25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69.75" customHeight="1">
      <c r="A2" s="92"/>
      <c r="B2" s="208"/>
      <c r="C2" s="209"/>
      <c r="D2" s="210" t="s">
        <v>132</v>
      </c>
      <c r="E2" s="211"/>
      <c r="F2" s="211"/>
      <c r="G2" s="211"/>
      <c r="H2" s="211"/>
      <c r="I2" s="211"/>
      <c r="J2" s="212" t="s">
        <v>133</v>
      </c>
      <c r="K2" s="213"/>
      <c r="L2" s="214"/>
      <c r="M2" s="209"/>
      <c r="N2" s="215"/>
    </row>
    <row r="3" spans="1:14" ht="5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8" customHeight="1">
      <c r="A4" s="96"/>
      <c r="B4" s="216" t="s">
        <v>134</v>
      </c>
      <c r="C4" s="217"/>
      <c r="D4" s="218"/>
      <c r="E4" s="219" t="s">
        <v>193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4" ht="5.2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.25" customHeight="1">
      <c r="A6" s="96"/>
      <c r="B6" s="194" t="s">
        <v>135</v>
      </c>
      <c r="C6" s="195"/>
      <c r="D6" s="195"/>
      <c r="E6" s="195"/>
      <c r="F6" s="195"/>
      <c r="G6" s="195"/>
      <c r="H6" s="195" t="s">
        <v>136</v>
      </c>
      <c r="I6" s="195"/>
      <c r="J6" s="195"/>
      <c r="K6" s="195"/>
      <c r="L6" s="196" t="s">
        <v>137</v>
      </c>
      <c r="M6" s="197"/>
      <c r="N6" s="198"/>
    </row>
    <row r="7" spans="1:14" ht="43.5" customHeight="1">
      <c r="A7" s="96"/>
      <c r="B7" s="191" t="s">
        <v>129</v>
      </c>
      <c r="C7" s="171"/>
      <c r="D7" s="171"/>
      <c r="E7" s="171"/>
      <c r="F7" s="171"/>
      <c r="G7" s="171"/>
      <c r="H7" s="171" t="s">
        <v>138</v>
      </c>
      <c r="I7" s="171"/>
      <c r="J7" s="171"/>
      <c r="K7" s="171"/>
      <c r="L7" s="199" t="s">
        <v>139</v>
      </c>
      <c r="M7" s="200"/>
      <c r="N7" s="201"/>
    </row>
    <row r="8" spans="1:14" ht="30" customHeight="1">
      <c r="A8" s="96"/>
      <c r="B8" s="192" t="s">
        <v>140</v>
      </c>
      <c r="C8" s="193"/>
      <c r="D8" s="193"/>
      <c r="E8" s="193"/>
      <c r="F8" s="193"/>
      <c r="G8" s="193"/>
      <c r="H8" s="193"/>
      <c r="I8" s="193"/>
      <c r="J8" s="193"/>
      <c r="K8" s="193"/>
      <c r="L8" s="202" t="s">
        <v>141</v>
      </c>
      <c r="M8" s="203"/>
      <c r="N8" s="204"/>
    </row>
    <row r="9" spans="1:14" ht="43.5" customHeight="1">
      <c r="A9" s="96"/>
      <c r="B9" s="205" t="s">
        <v>142</v>
      </c>
      <c r="C9" s="206"/>
      <c r="D9" s="206"/>
      <c r="E9" s="206"/>
      <c r="F9" s="206"/>
      <c r="G9" s="206"/>
      <c r="H9" s="206"/>
      <c r="I9" s="206"/>
      <c r="J9" s="206"/>
      <c r="K9" s="206"/>
      <c r="L9" s="207">
        <v>0.15</v>
      </c>
      <c r="M9" s="171"/>
      <c r="N9" s="172"/>
    </row>
    <row r="10" spans="1:14" ht="5.2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</row>
    <row r="11" spans="1:14" ht="15">
      <c r="A11" s="96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7"/>
    </row>
    <row r="12" spans="1:14" ht="43.5" customHeight="1">
      <c r="A12" s="96"/>
      <c r="B12" s="191" t="s">
        <v>144</v>
      </c>
      <c r="C12" s="171"/>
      <c r="D12" s="171"/>
      <c r="E12" s="171"/>
      <c r="F12" s="171"/>
      <c r="G12" s="171"/>
      <c r="H12" s="171" t="s">
        <v>145</v>
      </c>
      <c r="I12" s="171"/>
      <c r="J12" s="171"/>
      <c r="K12" s="171"/>
      <c r="L12" s="171"/>
      <c r="M12" s="171"/>
      <c r="N12" s="172"/>
    </row>
    <row r="13" spans="1:14" ht="5.25" customHeight="1">
      <c r="A13" s="9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96"/>
      <c r="B14" s="173" t="s">
        <v>146</v>
      </c>
      <c r="C14" s="174"/>
      <c r="D14" s="174"/>
      <c r="E14" s="174"/>
      <c r="F14" s="174"/>
      <c r="G14" s="174"/>
      <c r="H14" s="174" t="s">
        <v>147</v>
      </c>
      <c r="I14" s="174"/>
      <c r="J14" s="174"/>
      <c r="K14" s="174"/>
      <c r="L14" s="174"/>
      <c r="M14" s="174"/>
      <c r="N14" s="177"/>
    </row>
    <row r="15" spans="1:14" ht="43.5" customHeight="1">
      <c r="A15" s="96"/>
      <c r="B15" s="191" t="s">
        <v>148</v>
      </c>
      <c r="C15" s="171"/>
      <c r="D15" s="171"/>
      <c r="E15" s="171"/>
      <c r="F15" s="171"/>
      <c r="G15" s="171"/>
      <c r="H15" s="171" t="s">
        <v>149</v>
      </c>
      <c r="I15" s="171"/>
      <c r="J15" s="171"/>
      <c r="K15" s="171"/>
      <c r="L15" s="171"/>
      <c r="M15" s="171"/>
      <c r="N15" s="172"/>
    </row>
    <row r="16" spans="1:14" ht="5.25" customHeight="1">
      <c r="A16" s="96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5">
      <c r="A17" s="96"/>
      <c r="B17" s="192" t="s">
        <v>150</v>
      </c>
      <c r="C17" s="193"/>
      <c r="D17" s="193"/>
      <c r="E17" s="193" t="s">
        <v>151</v>
      </c>
      <c r="F17" s="193"/>
      <c r="G17" s="193"/>
      <c r="H17" s="176" t="s">
        <v>152</v>
      </c>
      <c r="I17" s="174"/>
      <c r="J17" s="174"/>
      <c r="K17" s="174"/>
      <c r="L17" s="174"/>
      <c r="M17" s="174"/>
      <c r="N17" s="177"/>
    </row>
    <row r="18" spans="1:14" ht="48" customHeight="1">
      <c r="A18" s="96"/>
      <c r="B18" s="168">
        <v>0</v>
      </c>
      <c r="C18" s="169"/>
      <c r="D18" s="169"/>
      <c r="E18" s="170"/>
      <c r="F18" s="170"/>
      <c r="G18" s="170"/>
      <c r="H18" s="171" t="s">
        <v>153</v>
      </c>
      <c r="I18" s="171"/>
      <c r="J18" s="171"/>
      <c r="K18" s="171"/>
      <c r="L18" s="171"/>
      <c r="M18" s="171"/>
      <c r="N18" s="172"/>
    </row>
    <row r="19" spans="1:14" ht="15">
      <c r="A19" s="96"/>
      <c r="B19" s="173" t="s">
        <v>154</v>
      </c>
      <c r="C19" s="174"/>
      <c r="D19" s="174"/>
      <c r="E19" s="174"/>
      <c r="F19" s="174"/>
      <c r="G19" s="175"/>
      <c r="H19" s="176" t="s">
        <v>155</v>
      </c>
      <c r="I19" s="174"/>
      <c r="J19" s="174"/>
      <c r="K19" s="174"/>
      <c r="L19" s="174"/>
      <c r="M19" s="174"/>
      <c r="N19" s="177"/>
    </row>
    <row r="20" spans="1:14" ht="43.5" customHeight="1">
      <c r="A20" s="96"/>
      <c r="B20" s="178" t="s">
        <v>156</v>
      </c>
      <c r="C20" s="169"/>
      <c r="D20" s="169"/>
      <c r="E20" s="169"/>
      <c r="F20" s="169"/>
      <c r="G20" s="179"/>
      <c r="H20" s="180" t="s">
        <v>157</v>
      </c>
      <c r="I20" s="169"/>
      <c r="J20" s="169"/>
      <c r="K20" s="169"/>
      <c r="L20" s="169"/>
      <c r="M20" s="169"/>
      <c r="N20" s="181"/>
    </row>
    <row r="21" spans="1:14" ht="6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2:14" s="112" customFormat="1" ht="31.5" customHeight="1">
      <c r="B22" s="164" t="s">
        <v>158</v>
      </c>
      <c r="C22" s="165"/>
      <c r="D22" s="165"/>
      <c r="E22" s="165"/>
      <c r="F22" s="165"/>
      <c r="G22" s="166"/>
      <c r="H22" s="185" t="s">
        <v>159</v>
      </c>
      <c r="I22" s="186"/>
      <c r="J22" s="113"/>
      <c r="K22" s="187" t="s">
        <v>160</v>
      </c>
      <c r="L22" s="188"/>
      <c r="M22" s="188"/>
      <c r="N22" s="189"/>
    </row>
    <row r="23" spans="2:14" s="112" customFormat="1" ht="31.5" customHeight="1">
      <c r="B23" s="182"/>
      <c r="C23" s="183"/>
      <c r="D23" s="183"/>
      <c r="E23" s="183"/>
      <c r="F23" s="183"/>
      <c r="G23" s="184"/>
      <c r="H23" s="185" t="s">
        <v>161</v>
      </c>
      <c r="I23" s="186"/>
      <c r="J23" s="113" t="s">
        <v>235</v>
      </c>
      <c r="K23" s="185"/>
      <c r="L23" s="190"/>
      <c r="M23" s="190"/>
      <c r="N23" s="186"/>
    </row>
    <row r="24" spans="2:14" ht="18.75" customHeight="1">
      <c r="B24" s="164" t="s">
        <v>162</v>
      </c>
      <c r="C24" s="165"/>
      <c r="D24" s="165"/>
      <c r="E24" s="165"/>
      <c r="F24" s="165"/>
      <c r="G24" s="166"/>
      <c r="H24" s="167"/>
      <c r="I24" s="167"/>
      <c r="J24" s="167"/>
      <c r="K24" s="167"/>
      <c r="L24" s="167"/>
      <c r="M24" s="167"/>
      <c r="N24" s="167"/>
    </row>
    <row r="25" spans="2:14" ht="15" customHeight="1" hidden="1">
      <c r="B25" s="161" t="s">
        <v>163</v>
      </c>
      <c r="C25" s="161"/>
      <c r="D25" s="161" t="s">
        <v>164</v>
      </c>
      <c r="E25" s="161"/>
      <c r="F25" s="161"/>
      <c r="G25" s="161" t="s">
        <v>165</v>
      </c>
      <c r="H25" s="161"/>
      <c r="I25" s="161"/>
      <c r="J25" s="161"/>
      <c r="K25" s="161"/>
      <c r="L25" s="161"/>
      <c r="M25" s="161"/>
      <c r="N25" s="161"/>
    </row>
    <row r="26" spans="2:14" ht="37.5" customHeight="1" hidden="1">
      <c r="B26" s="160">
        <v>4</v>
      </c>
      <c r="C26" s="160"/>
      <c r="D26" s="162" t="s">
        <v>166</v>
      </c>
      <c r="E26" s="160"/>
      <c r="F26" s="160"/>
      <c r="G26" s="163" t="s">
        <v>167</v>
      </c>
      <c r="H26" s="163"/>
      <c r="I26" s="163"/>
      <c r="J26" s="163"/>
      <c r="K26" s="163"/>
      <c r="L26" s="163"/>
      <c r="M26" s="163"/>
      <c r="N26" s="163"/>
    </row>
    <row r="27" spans="2:14" ht="15" customHeight="1" hidden="1">
      <c r="B27" s="114" t="s">
        <v>168</v>
      </c>
      <c r="C27" s="126" t="s">
        <v>169</v>
      </c>
      <c r="D27" s="126"/>
      <c r="E27" s="126"/>
      <c r="F27" s="126"/>
      <c r="G27" s="126" t="s">
        <v>170</v>
      </c>
      <c r="H27" s="126"/>
      <c r="I27" s="126"/>
      <c r="J27" s="126"/>
      <c r="K27" s="126" t="s">
        <v>171</v>
      </c>
      <c r="L27" s="126"/>
      <c r="M27" s="126"/>
      <c r="N27" s="126"/>
    </row>
    <row r="28" spans="2:14" ht="15" customHeight="1" hidden="1">
      <c r="B28" s="114" t="s">
        <v>172</v>
      </c>
      <c r="C28" s="126" t="s">
        <v>173</v>
      </c>
      <c r="D28" s="126"/>
      <c r="E28" s="126"/>
      <c r="F28" s="126"/>
      <c r="G28" s="126" t="s">
        <v>174</v>
      </c>
      <c r="H28" s="126"/>
      <c r="I28" s="126"/>
      <c r="J28" s="126"/>
      <c r="K28" s="126" t="s">
        <v>175</v>
      </c>
      <c r="L28" s="126"/>
      <c r="M28" s="126"/>
      <c r="N28" s="126"/>
    </row>
    <row r="29" spans="2:14" ht="45" customHeight="1" hidden="1">
      <c r="B29" s="114" t="s">
        <v>176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4" ht="15" customHeight="1" hidden="1">
      <c r="B30" s="161" t="s">
        <v>177</v>
      </c>
      <c r="C30" s="161"/>
      <c r="D30" s="161"/>
      <c r="E30" s="161"/>
      <c r="F30" s="161"/>
      <c r="G30" s="161" t="s">
        <v>178</v>
      </c>
      <c r="H30" s="161"/>
      <c r="I30" s="161"/>
      <c r="J30" s="161"/>
      <c r="K30" s="161" t="s">
        <v>179</v>
      </c>
      <c r="L30" s="161"/>
      <c r="M30" s="161"/>
      <c r="N30" s="161"/>
    </row>
    <row r="192" ht="15">
      <c r="R192" s="115" t="s">
        <v>180</v>
      </c>
    </row>
    <row r="193" ht="15">
      <c r="R193" s="115" t="s">
        <v>181</v>
      </c>
    </row>
    <row r="194" ht="15">
      <c r="R194" s="115" t="s">
        <v>182</v>
      </c>
    </row>
    <row r="195" ht="15">
      <c r="R195" s="115" t="s">
        <v>14</v>
      </c>
    </row>
    <row r="196" ht="15">
      <c r="R196" s="115" t="s">
        <v>183</v>
      </c>
    </row>
    <row r="197" ht="15">
      <c r="R197" s="115" t="s">
        <v>184</v>
      </c>
    </row>
    <row r="198" ht="15">
      <c r="R198" s="115" t="s">
        <v>185</v>
      </c>
    </row>
    <row r="199" ht="15">
      <c r="R199" s="115" t="s">
        <v>186</v>
      </c>
    </row>
    <row r="200" ht="15">
      <c r="R200" s="115" t="s">
        <v>187</v>
      </c>
    </row>
    <row r="201" ht="15">
      <c r="R201" s="115" t="s">
        <v>188</v>
      </c>
    </row>
    <row r="202" ht="15">
      <c r="R202" s="115" t="s">
        <v>189</v>
      </c>
    </row>
    <row r="203" ht="15">
      <c r="R203" s="115" t="s">
        <v>190</v>
      </c>
    </row>
    <row r="204" ht="15">
      <c r="R204" s="115" t="s">
        <v>191</v>
      </c>
    </row>
    <row r="205" ht="15">
      <c r="R205" s="115" t="s">
        <v>192</v>
      </c>
    </row>
    <row r="206" ht="15">
      <c r="R206" s="115" t="s">
        <v>193</v>
      </c>
    </row>
    <row r="207" ht="15">
      <c r="R207" s="115" t="s">
        <v>194</v>
      </c>
    </row>
    <row r="208" ht="15">
      <c r="R208" s="115" t="s">
        <v>195</v>
      </c>
    </row>
    <row r="209" ht="15">
      <c r="R209" s="115" t="s">
        <v>196</v>
      </c>
    </row>
    <row r="210" ht="15">
      <c r="R210" s="115" t="s">
        <v>197</v>
      </c>
    </row>
    <row r="211" ht="15">
      <c r="R211" s="115" t="s">
        <v>198</v>
      </c>
    </row>
    <row r="215" ht="15">
      <c r="R215" s="115" t="s">
        <v>199</v>
      </c>
    </row>
    <row r="216" ht="15">
      <c r="R216" s="115" t="s">
        <v>200</v>
      </c>
    </row>
    <row r="217" ht="15">
      <c r="R217" s="115" t="s">
        <v>201</v>
      </c>
    </row>
    <row r="218" ht="15">
      <c r="R218" s="115" t="s">
        <v>202</v>
      </c>
    </row>
    <row r="219" ht="15">
      <c r="R219" s="115" t="s">
        <v>203</v>
      </c>
    </row>
    <row r="220" ht="15">
      <c r="R220" s="115" t="s">
        <v>204</v>
      </c>
    </row>
    <row r="221" ht="15">
      <c r="R221" s="115" t="s">
        <v>205</v>
      </c>
    </row>
    <row r="223" ht="15">
      <c r="R223" s="115" t="s">
        <v>139</v>
      </c>
    </row>
    <row r="224" ht="15">
      <c r="R224" s="115" t="s">
        <v>206</v>
      </c>
    </row>
    <row r="225" ht="15">
      <c r="R225" s="115" t="s">
        <v>207</v>
      </c>
    </row>
    <row r="227" ht="15">
      <c r="R227" s="115" t="s">
        <v>208</v>
      </c>
    </row>
    <row r="228" ht="15">
      <c r="R228" s="115" t="s">
        <v>209</v>
      </c>
    </row>
    <row r="229" ht="15">
      <c r="R229" s="115" t="s">
        <v>210</v>
      </c>
    </row>
    <row r="230" ht="15">
      <c r="R230" s="115" t="s">
        <v>211</v>
      </c>
    </row>
    <row r="232" ht="15">
      <c r="R232" s="115" t="s">
        <v>212</v>
      </c>
    </row>
    <row r="233" ht="15">
      <c r="R233" s="115" t="s">
        <v>213</v>
      </c>
    </row>
    <row r="234" ht="15">
      <c r="R234" s="115" t="s">
        <v>214</v>
      </c>
    </row>
    <row r="235" ht="15">
      <c r="R235" s="115" t="s">
        <v>215</v>
      </c>
    </row>
    <row r="237" ht="15">
      <c r="R237" s="115" t="s">
        <v>156</v>
      </c>
    </row>
    <row r="238" ht="15">
      <c r="R238" s="115" t="s">
        <v>216</v>
      </c>
    </row>
    <row r="239" ht="15">
      <c r="R239" s="115" t="s">
        <v>217</v>
      </c>
    </row>
    <row r="241" ht="15">
      <c r="R241" s="115" t="s">
        <v>157</v>
      </c>
    </row>
    <row r="242" ht="15">
      <c r="R242" s="115" t="s">
        <v>218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8515625" style="58" customWidth="1"/>
    <col min="2" max="2" width="10.7109375" style="58" customWidth="1"/>
    <col min="3" max="14" width="9.28125" style="58" customWidth="1"/>
    <col min="15" max="17" width="11.421875" style="58" customWidth="1"/>
    <col min="18" max="18" width="51.00390625" style="58" customWidth="1"/>
    <col min="19" max="16384" width="11.421875" style="58" customWidth="1"/>
  </cols>
  <sheetData>
    <row r="1" spans="1:14" ht="5.25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69.75" customHeight="1">
      <c r="A2" s="92"/>
      <c r="B2" s="208"/>
      <c r="C2" s="209"/>
      <c r="D2" s="210" t="s">
        <v>132</v>
      </c>
      <c r="E2" s="211"/>
      <c r="F2" s="211"/>
      <c r="G2" s="211"/>
      <c r="H2" s="211"/>
      <c r="I2" s="211"/>
      <c r="J2" s="212" t="s">
        <v>133</v>
      </c>
      <c r="K2" s="213"/>
      <c r="L2" s="214"/>
      <c r="M2" s="209"/>
      <c r="N2" s="215"/>
    </row>
    <row r="3" spans="1:14" ht="5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8" customHeight="1">
      <c r="A4" s="96"/>
      <c r="B4" s="216" t="s">
        <v>134</v>
      </c>
      <c r="C4" s="217"/>
      <c r="D4" s="218"/>
      <c r="E4" s="219" t="s">
        <v>193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4" ht="5.2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.25" customHeight="1">
      <c r="A6" s="96"/>
      <c r="B6" s="194" t="s">
        <v>135</v>
      </c>
      <c r="C6" s="195"/>
      <c r="D6" s="195"/>
      <c r="E6" s="195"/>
      <c r="F6" s="195"/>
      <c r="G6" s="195"/>
      <c r="H6" s="195" t="s">
        <v>136</v>
      </c>
      <c r="I6" s="195"/>
      <c r="J6" s="195"/>
      <c r="K6" s="195"/>
      <c r="L6" s="196" t="s">
        <v>137</v>
      </c>
      <c r="M6" s="197"/>
      <c r="N6" s="198"/>
    </row>
    <row r="7" spans="1:14" ht="43.5" customHeight="1">
      <c r="A7" s="96"/>
      <c r="B7" s="191" t="s">
        <v>130</v>
      </c>
      <c r="C7" s="171"/>
      <c r="D7" s="171"/>
      <c r="E7" s="171"/>
      <c r="F7" s="171"/>
      <c r="G7" s="171"/>
      <c r="H7" s="171" t="s">
        <v>138</v>
      </c>
      <c r="I7" s="171"/>
      <c r="J7" s="171"/>
      <c r="K7" s="171"/>
      <c r="L7" s="199" t="s">
        <v>139</v>
      </c>
      <c r="M7" s="200"/>
      <c r="N7" s="201"/>
    </row>
    <row r="8" spans="1:14" ht="30" customHeight="1">
      <c r="A8" s="96"/>
      <c r="B8" s="192" t="s">
        <v>140</v>
      </c>
      <c r="C8" s="193"/>
      <c r="D8" s="193"/>
      <c r="E8" s="193"/>
      <c r="F8" s="193"/>
      <c r="G8" s="193"/>
      <c r="H8" s="193"/>
      <c r="I8" s="193"/>
      <c r="J8" s="193"/>
      <c r="K8" s="193"/>
      <c r="L8" s="202" t="s">
        <v>141</v>
      </c>
      <c r="M8" s="203"/>
      <c r="N8" s="204"/>
    </row>
    <row r="9" spans="1:14" ht="43.5" customHeight="1">
      <c r="A9" s="96"/>
      <c r="B9" s="205" t="s">
        <v>219</v>
      </c>
      <c r="C9" s="206"/>
      <c r="D9" s="206"/>
      <c r="E9" s="206"/>
      <c r="F9" s="206"/>
      <c r="G9" s="206"/>
      <c r="H9" s="206"/>
      <c r="I9" s="206"/>
      <c r="J9" s="206"/>
      <c r="K9" s="206"/>
      <c r="L9" s="207">
        <v>0.3</v>
      </c>
      <c r="M9" s="171"/>
      <c r="N9" s="172"/>
    </row>
    <row r="10" spans="1:14" ht="5.2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</row>
    <row r="11" spans="1:14" ht="15">
      <c r="A11" s="96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7"/>
    </row>
    <row r="12" spans="1:14" ht="43.5" customHeight="1">
      <c r="A12" s="96"/>
      <c r="B12" s="191" t="s">
        <v>220</v>
      </c>
      <c r="C12" s="171"/>
      <c r="D12" s="171"/>
      <c r="E12" s="171"/>
      <c r="F12" s="171"/>
      <c r="G12" s="171"/>
      <c r="H12" s="171" t="s">
        <v>221</v>
      </c>
      <c r="I12" s="171"/>
      <c r="J12" s="171"/>
      <c r="K12" s="171"/>
      <c r="L12" s="171"/>
      <c r="M12" s="171"/>
      <c r="N12" s="172"/>
    </row>
    <row r="13" spans="1:14" ht="5.25" customHeight="1">
      <c r="A13" s="9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96"/>
      <c r="B14" s="173" t="s">
        <v>146</v>
      </c>
      <c r="C14" s="174"/>
      <c r="D14" s="174"/>
      <c r="E14" s="174"/>
      <c r="F14" s="174"/>
      <c r="G14" s="174"/>
      <c r="H14" s="174" t="s">
        <v>147</v>
      </c>
      <c r="I14" s="174"/>
      <c r="J14" s="174"/>
      <c r="K14" s="174"/>
      <c r="L14" s="174"/>
      <c r="M14" s="174"/>
      <c r="N14" s="177"/>
    </row>
    <row r="15" spans="1:14" ht="43.5" customHeight="1">
      <c r="A15" s="96"/>
      <c r="B15" s="191" t="s">
        <v>148</v>
      </c>
      <c r="C15" s="171"/>
      <c r="D15" s="171"/>
      <c r="E15" s="171"/>
      <c r="F15" s="171"/>
      <c r="G15" s="171"/>
      <c r="H15" s="171" t="s">
        <v>149</v>
      </c>
      <c r="I15" s="171"/>
      <c r="J15" s="171"/>
      <c r="K15" s="171"/>
      <c r="L15" s="171"/>
      <c r="M15" s="171"/>
      <c r="N15" s="172"/>
    </row>
    <row r="16" spans="1:14" ht="5.25" customHeight="1">
      <c r="A16" s="96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5">
      <c r="A17" s="96"/>
      <c r="B17" s="192" t="s">
        <v>150</v>
      </c>
      <c r="C17" s="193"/>
      <c r="D17" s="193"/>
      <c r="E17" s="193" t="s">
        <v>151</v>
      </c>
      <c r="F17" s="193"/>
      <c r="G17" s="193"/>
      <c r="H17" s="176" t="s">
        <v>152</v>
      </c>
      <c r="I17" s="174"/>
      <c r="J17" s="174"/>
      <c r="K17" s="174"/>
      <c r="L17" s="174"/>
      <c r="M17" s="174"/>
      <c r="N17" s="177"/>
    </row>
    <row r="18" spans="1:14" ht="48" customHeight="1">
      <c r="A18" s="96"/>
      <c r="B18" s="168">
        <v>0</v>
      </c>
      <c r="C18" s="169"/>
      <c r="D18" s="169"/>
      <c r="E18" s="170"/>
      <c r="F18" s="170"/>
      <c r="G18" s="170"/>
      <c r="H18" s="171" t="s">
        <v>213</v>
      </c>
      <c r="I18" s="171"/>
      <c r="J18" s="171"/>
      <c r="K18" s="171"/>
      <c r="L18" s="171"/>
      <c r="M18" s="171"/>
      <c r="N18" s="172"/>
    </row>
    <row r="19" spans="1:14" ht="15">
      <c r="A19" s="96"/>
      <c r="B19" s="173" t="s">
        <v>154</v>
      </c>
      <c r="C19" s="174"/>
      <c r="D19" s="174"/>
      <c r="E19" s="174"/>
      <c r="F19" s="174"/>
      <c r="G19" s="175"/>
      <c r="H19" s="176" t="s">
        <v>155</v>
      </c>
      <c r="I19" s="174"/>
      <c r="J19" s="174"/>
      <c r="K19" s="174"/>
      <c r="L19" s="174"/>
      <c r="M19" s="174"/>
      <c r="N19" s="177"/>
    </row>
    <row r="20" spans="1:14" ht="43.5" customHeight="1">
      <c r="A20" s="96"/>
      <c r="B20" s="178" t="s">
        <v>156</v>
      </c>
      <c r="C20" s="169"/>
      <c r="D20" s="169"/>
      <c r="E20" s="169"/>
      <c r="F20" s="169"/>
      <c r="G20" s="179"/>
      <c r="H20" s="180" t="s">
        <v>157</v>
      </c>
      <c r="I20" s="169"/>
      <c r="J20" s="169"/>
      <c r="K20" s="169"/>
      <c r="L20" s="169"/>
      <c r="M20" s="169"/>
      <c r="N20" s="181"/>
    </row>
    <row r="21" spans="1:14" ht="6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2:14" s="112" customFormat="1" ht="31.5" customHeight="1">
      <c r="B22" s="164" t="s">
        <v>158</v>
      </c>
      <c r="C22" s="165"/>
      <c r="D22" s="165"/>
      <c r="E22" s="165"/>
      <c r="F22" s="165"/>
      <c r="G22" s="166"/>
      <c r="H22" s="185" t="s">
        <v>159</v>
      </c>
      <c r="I22" s="186"/>
      <c r="J22" s="113"/>
      <c r="K22" s="187" t="s">
        <v>222</v>
      </c>
      <c r="L22" s="188"/>
      <c r="M22" s="188"/>
      <c r="N22" s="189"/>
    </row>
    <row r="23" spans="2:14" s="112" customFormat="1" ht="31.5" customHeight="1">
      <c r="B23" s="182"/>
      <c r="C23" s="183"/>
      <c r="D23" s="183"/>
      <c r="E23" s="183"/>
      <c r="F23" s="183"/>
      <c r="G23" s="184"/>
      <c r="H23" s="185" t="s">
        <v>161</v>
      </c>
      <c r="I23" s="186"/>
      <c r="J23" s="113" t="s">
        <v>235</v>
      </c>
      <c r="K23" s="185"/>
      <c r="L23" s="190"/>
      <c r="M23" s="190"/>
      <c r="N23" s="186"/>
    </row>
    <row r="24" spans="2:14" ht="18.75" customHeight="1">
      <c r="B24" s="164" t="s">
        <v>162</v>
      </c>
      <c r="C24" s="165"/>
      <c r="D24" s="165"/>
      <c r="E24" s="165"/>
      <c r="F24" s="165"/>
      <c r="G24" s="166"/>
      <c r="H24" s="167"/>
      <c r="I24" s="167"/>
      <c r="J24" s="167"/>
      <c r="K24" s="167"/>
      <c r="L24" s="167"/>
      <c r="M24" s="167"/>
      <c r="N24" s="167"/>
    </row>
    <row r="25" spans="2:14" ht="15" customHeight="1" hidden="1">
      <c r="B25" s="161" t="s">
        <v>163</v>
      </c>
      <c r="C25" s="161"/>
      <c r="D25" s="161" t="s">
        <v>164</v>
      </c>
      <c r="E25" s="161"/>
      <c r="F25" s="161"/>
      <c r="G25" s="161" t="s">
        <v>165</v>
      </c>
      <c r="H25" s="161"/>
      <c r="I25" s="161"/>
      <c r="J25" s="161"/>
      <c r="K25" s="161"/>
      <c r="L25" s="161"/>
      <c r="M25" s="161"/>
      <c r="N25" s="161"/>
    </row>
    <row r="26" spans="2:14" ht="37.5" customHeight="1" hidden="1">
      <c r="B26" s="160">
        <v>4</v>
      </c>
      <c r="C26" s="160"/>
      <c r="D26" s="162" t="s">
        <v>166</v>
      </c>
      <c r="E26" s="160"/>
      <c r="F26" s="160"/>
      <c r="G26" s="163" t="s">
        <v>167</v>
      </c>
      <c r="H26" s="163"/>
      <c r="I26" s="163"/>
      <c r="J26" s="163"/>
      <c r="K26" s="163"/>
      <c r="L26" s="163"/>
      <c r="M26" s="163"/>
      <c r="N26" s="163"/>
    </row>
    <row r="27" spans="2:14" ht="15" customHeight="1" hidden="1">
      <c r="B27" s="114" t="s">
        <v>168</v>
      </c>
      <c r="C27" s="126" t="s">
        <v>169</v>
      </c>
      <c r="D27" s="126"/>
      <c r="E27" s="126"/>
      <c r="F27" s="126"/>
      <c r="G27" s="126" t="s">
        <v>170</v>
      </c>
      <c r="H27" s="126"/>
      <c r="I27" s="126"/>
      <c r="J27" s="126"/>
      <c r="K27" s="126" t="s">
        <v>171</v>
      </c>
      <c r="L27" s="126"/>
      <c r="M27" s="126"/>
      <c r="N27" s="126"/>
    </row>
    <row r="28" spans="2:14" ht="15" customHeight="1" hidden="1">
      <c r="B28" s="114" t="s">
        <v>172</v>
      </c>
      <c r="C28" s="126" t="s">
        <v>173</v>
      </c>
      <c r="D28" s="126"/>
      <c r="E28" s="126"/>
      <c r="F28" s="126"/>
      <c r="G28" s="126" t="s">
        <v>174</v>
      </c>
      <c r="H28" s="126"/>
      <c r="I28" s="126"/>
      <c r="J28" s="126"/>
      <c r="K28" s="126" t="s">
        <v>175</v>
      </c>
      <c r="L28" s="126"/>
      <c r="M28" s="126"/>
      <c r="N28" s="126"/>
    </row>
    <row r="29" spans="2:14" ht="45" customHeight="1" hidden="1">
      <c r="B29" s="114" t="s">
        <v>176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4" ht="15" customHeight="1" hidden="1">
      <c r="B30" s="161" t="s">
        <v>177</v>
      </c>
      <c r="C30" s="161"/>
      <c r="D30" s="161"/>
      <c r="E30" s="161"/>
      <c r="F30" s="161"/>
      <c r="G30" s="161" t="s">
        <v>178</v>
      </c>
      <c r="H30" s="161"/>
      <c r="I30" s="161"/>
      <c r="J30" s="161"/>
      <c r="K30" s="161" t="s">
        <v>179</v>
      </c>
      <c r="L30" s="161"/>
      <c r="M30" s="161"/>
      <c r="N30" s="161"/>
    </row>
    <row r="192" ht="15">
      <c r="R192" s="115" t="s">
        <v>180</v>
      </c>
    </row>
    <row r="193" ht="15">
      <c r="R193" s="115" t="s">
        <v>181</v>
      </c>
    </row>
    <row r="194" ht="15">
      <c r="R194" s="115" t="s">
        <v>182</v>
      </c>
    </row>
    <row r="195" ht="15">
      <c r="R195" s="115" t="s">
        <v>14</v>
      </c>
    </row>
    <row r="196" ht="15">
      <c r="R196" s="115" t="s">
        <v>183</v>
      </c>
    </row>
    <row r="197" ht="15">
      <c r="R197" s="115" t="s">
        <v>184</v>
      </c>
    </row>
    <row r="198" ht="15">
      <c r="R198" s="115" t="s">
        <v>185</v>
      </c>
    </row>
    <row r="199" ht="15">
      <c r="R199" s="115" t="s">
        <v>186</v>
      </c>
    </row>
    <row r="200" ht="15">
      <c r="R200" s="115" t="s">
        <v>187</v>
      </c>
    </row>
    <row r="201" ht="15">
      <c r="R201" s="115" t="s">
        <v>188</v>
      </c>
    </row>
    <row r="202" ht="15">
      <c r="R202" s="115" t="s">
        <v>189</v>
      </c>
    </row>
    <row r="203" ht="15">
      <c r="R203" s="115" t="s">
        <v>190</v>
      </c>
    </row>
    <row r="204" ht="15">
      <c r="R204" s="115" t="s">
        <v>191</v>
      </c>
    </row>
    <row r="205" ht="15">
      <c r="R205" s="115" t="s">
        <v>192</v>
      </c>
    </row>
    <row r="206" ht="15">
      <c r="R206" s="115" t="s">
        <v>193</v>
      </c>
    </row>
    <row r="207" ht="15">
      <c r="R207" s="115" t="s">
        <v>194</v>
      </c>
    </row>
    <row r="208" ht="15">
      <c r="R208" s="115" t="s">
        <v>195</v>
      </c>
    </row>
    <row r="209" ht="15">
      <c r="R209" s="115" t="s">
        <v>196</v>
      </c>
    </row>
    <row r="210" ht="15">
      <c r="R210" s="115" t="s">
        <v>197</v>
      </c>
    </row>
    <row r="211" ht="15">
      <c r="R211" s="115" t="s">
        <v>198</v>
      </c>
    </row>
    <row r="215" ht="15">
      <c r="R215" s="115" t="s">
        <v>199</v>
      </c>
    </row>
    <row r="216" ht="15">
      <c r="R216" s="115" t="s">
        <v>200</v>
      </c>
    </row>
    <row r="217" ht="15">
      <c r="R217" s="115" t="s">
        <v>201</v>
      </c>
    </row>
    <row r="218" ht="15">
      <c r="R218" s="115" t="s">
        <v>202</v>
      </c>
    </row>
    <row r="219" ht="15">
      <c r="R219" s="115" t="s">
        <v>203</v>
      </c>
    </row>
    <row r="220" ht="15">
      <c r="R220" s="115" t="s">
        <v>204</v>
      </c>
    </row>
    <row r="221" ht="15">
      <c r="R221" s="115" t="s">
        <v>205</v>
      </c>
    </row>
    <row r="223" ht="15">
      <c r="R223" s="115" t="s">
        <v>139</v>
      </c>
    </row>
    <row r="224" ht="15">
      <c r="R224" s="115" t="s">
        <v>206</v>
      </c>
    </row>
    <row r="225" ht="15">
      <c r="R225" s="115" t="s">
        <v>207</v>
      </c>
    </row>
    <row r="227" ht="15">
      <c r="R227" s="115" t="s">
        <v>208</v>
      </c>
    </row>
    <row r="228" ht="15">
      <c r="R228" s="115" t="s">
        <v>209</v>
      </c>
    </row>
    <row r="229" ht="15">
      <c r="R229" s="115" t="s">
        <v>210</v>
      </c>
    </row>
    <row r="230" ht="15">
      <c r="R230" s="115" t="s">
        <v>211</v>
      </c>
    </row>
    <row r="232" ht="15">
      <c r="R232" s="115" t="s">
        <v>212</v>
      </c>
    </row>
    <row r="233" ht="15">
      <c r="R233" s="115" t="s">
        <v>213</v>
      </c>
    </row>
    <row r="234" ht="15">
      <c r="R234" s="115" t="s">
        <v>214</v>
      </c>
    </row>
    <row r="235" ht="15">
      <c r="R235" s="115" t="s">
        <v>215</v>
      </c>
    </row>
    <row r="237" ht="15">
      <c r="R237" s="115" t="s">
        <v>156</v>
      </c>
    </row>
    <row r="238" ht="15">
      <c r="R238" s="115" t="s">
        <v>216</v>
      </c>
    </row>
    <row r="239" ht="15">
      <c r="R239" s="115" t="s">
        <v>217</v>
      </c>
    </row>
    <row r="241" ht="15">
      <c r="R241" s="115" t="s">
        <v>157</v>
      </c>
    </row>
    <row r="242" ht="15">
      <c r="R242" s="115" t="s">
        <v>218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">
      <selection activeCell="B7" sqref="B7:G7"/>
    </sheetView>
  </sheetViews>
  <sheetFormatPr defaultColWidth="11.421875" defaultRowHeight="15"/>
  <cols>
    <col min="1" max="1" width="2.8515625" style="58" customWidth="1"/>
    <col min="2" max="2" width="10.7109375" style="58" customWidth="1"/>
    <col min="3" max="14" width="9.28125" style="58" customWidth="1"/>
    <col min="15" max="17" width="11.421875" style="58" customWidth="1"/>
    <col min="18" max="18" width="51.00390625" style="58" customWidth="1"/>
    <col min="19" max="16384" width="11.421875" style="58" customWidth="1"/>
  </cols>
  <sheetData>
    <row r="1" spans="1:14" ht="5.25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69.75" customHeight="1">
      <c r="A2" s="92"/>
      <c r="B2" s="208"/>
      <c r="C2" s="209"/>
      <c r="D2" s="210" t="s">
        <v>132</v>
      </c>
      <c r="E2" s="211"/>
      <c r="F2" s="211"/>
      <c r="G2" s="211"/>
      <c r="H2" s="211"/>
      <c r="I2" s="211"/>
      <c r="J2" s="212" t="s">
        <v>133</v>
      </c>
      <c r="K2" s="213"/>
      <c r="L2" s="214"/>
      <c r="M2" s="209"/>
      <c r="N2" s="215"/>
    </row>
    <row r="3" spans="1:14" ht="5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8" customHeight="1">
      <c r="A4" s="96"/>
      <c r="B4" s="216" t="s">
        <v>134</v>
      </c>
      <c r="C4" s="217"/>
      <c r="D4" s="218"/>
      <c r="E4" s="219" t="s">
        <v>193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4" ht="5.2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.25" customHeight="1">
      <c r="A6" s="96"/>
      <c r="B6" s="194" t="s">
        <v>135</v>
      </c>
      <c r="C6" s="195"/>
      <c r="D6" s="195"/>
      <c r="E6" s="195"/>
      <c r="F6" s="195"/>
      <c r="G6" s="195"/>
      <c r="H6" s="195" t="s">
        <v>136</v>
      </c>
      <c r="I6" s="195"/>
      <c r="J6" s="195"/>
      <c r="K6" s="195"/>
      <c r="L6" s="196" t="s">
        <v>137</v>
      </c>
      <c r="M6" s="197"/>
      <c r="N6" s="198"/>
    </row>
    <row r="7" spans="1:14" ht="43.5" customHeight="1">
      <c r="A7" s="96"/>
      <c r="B7" s="191" t="s">
        <v>131</v>
      </c>
      <c r="C7" s="171"/>
      <c r="D7" s="171"/>
      <c r="E7" s="171"/>
      <c r="F7" s="171"/>
      <c r="G7" s="171"/>
      <c r="H7" s="171" t="s">
        <v>138</v>
      </c>
      <c r="I7" s="171"/>
      <c r="J7" s="171"/>
      <c r="K7" s="171"/>
      <c r="L7" s="199" t="s">
        <v>139</v>
      </c>
      <c r="M7" s="200"/>
      <c r="N7" s="201"/>
    </row>
    <row r="8" spans="1:14" ht="30" customHeight="1">
      <c r="A8" s="96"/>
      <c r="B8" s="192" t="s">
        <v>140</v>
      </c>
      <c r="C8" s="193"/>
      <c r="D8" s="193"/>
      <c r="E8" s="193"/>
      <c r="F8" s="193"/>
      <c r="G8" s="193"/>
      <c r="H8" s="193"/>
      <c r="I8" s="193"/>
      <c r="J8" s="193"/>
      <c r="K8" s="193"/>
      <c r="L8" s="202" t="s">
        <v>141</v>
      </c>
      <c r="M8" s="203"/>
      <c r="N8" s="204"/>
    </row>
    <row r="9" spans="1:14" ht="43.5" customHeight="1">
      <c r="A9" s="96"/>
      <c r="B9" s="222" t="s">
        <v>223</v>
      </c>
      <c r="C9" s="223"/>
      <c r="D9" s="223"/>
      <c r="E9" s="223"/>
      <c r="F9" s="223"/>
      <c r="G9" s="223"/>
      <c r="H9" s="223"/>
      <c r="I9" s="223"/>
      <c r="J9" s="223"/>
      <c r="K9" s="223"/>
      <c r="L9" s="207">
        <v>0.15</v>
      </c>
      <c r="M9" s="171"/>
      <c r="N9" s="172"/>
    </row>
    <row r="10" spans="1:14" ht="5.2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</row>
    <row r="11" spans="1:14" ht="15">
      <c r="A11" s="96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7"/>
    </row>
    <row r="12" spans="1:14" ht="43.5" customHeight="1">
      <c r="A12" s="96"/>
      <c r="B12" s="191" t="s">
        <v>224</v>
      </c>
      <c r="C12" s="171"/>
      <c r="D12" s="171"/>
      <c r="E12" s="171"/>
      <c r="F12" s="171"/>
      <c r="G12" s="171"/>
      <c r="H12" s="171" t="s">
        <v>225</v>
      </c>
      <c r="I12" s="171"/>
      <c r="J12" s="171"/>
      <c r="K12" s="171"/>
      <c r="L12" s="171"/>
      <c r="M12" s="171"/>
      <c r="N12" s="172"/>
    </row>
    <row r="13" spans="1:14" ht="5.25" customHeight="1">
      <c r="A13" s="9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96"/>
      <c r="B14" s="173" t="s">
        <v>146</v>
      </c>
      <c r="C14" s="174"/>
      <c r="D14" s="174"/>
      <c r="E14" s="174"/>
      <c r="F14" s="174"/>
      <c r="G14" s="174"/>
      <c r="H14" s="174" t="s">
        <v>147</v>
      </c>
      <c r="I14" s="174"/>
      <c r="J14" s="174"/>
      <c r="K14" s="174"/>
      <c r="L14" s="174"/>
      <c r="M14" s="174"/>
      <c r="N14" s="177"/>
    </row>
    <row r="15" spans="1:14" ht="43.5" customHeight="1">
      <c r="A15" s="96"/>
      <c r="B15" s="191" t="s">
        <v>148</v>
      </c>
      <c r="C15" s="171"/>
      <c r="D15" s="171"/>
      <c r="E15" s="171"/>
      <c r="F15" s="171"/>
      <c r="G15" s="171"/>
      <c r="H15" s="171" t="s">
        <v>238</v>
      </c>
      <c r="I15" s="171"/>
      <c r="J15" s="171"/>
      <c r="K15" s="171"/>
      <c r="L15" s="171"/>
      <c r="M15" s="171"/>
      <c r="N15" s="172"/>
    </row>
    <row r="16" spans="1:14" ht="5.25" customHeight="1">
      <c r="A16" s="96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5">
      <c r="A17" s="96"/>
      <c r="B17" s="192" t="s">
        <v>150</v>
      </c>
      <c r="C17" s="193"/>
      <c r="D17" s="193"/>
      <c r="E17" s="193" t="s">
        <v>151</v>
      </c>
      <c r="F17" s="193"/>
      <c r="G17" s="193"/>
      <c r="H17" s="176" t="s">
        <v>152</v>
      </c>
      <c r="I17" s="174"/>
      <c r="J17" s="174"/>
      <c r="K17" s="174"/>
      <c r="L17" s="174"/>
      <c r="M17" s="174"/>
      <c r="N17" s="177"/>
    </row>
    <row r="18" spans="1:14" ht="48" customHeight="1">
      <c r="A18" s="96"/>
      <c r="B18" s="168">
        <v>0</v>
      </c>
      <c r="C18" s="169"/>
      <c r="D18" s="169"/>
      <c r="E18" s="170"/>
      <c r="F18" s="170"/>
      <c r="G18" s="170"/>
      <c r="H18" s="171" t="s">
        <v>213</v>
      </c>
      <c r="I18" s="171"/>
      <c r="J18" s="171"/>
      <c r="K18" s="171"/>
      <c r="L18" s="171"/>
      <c r="M18" s="171"/>
      <c r="N18" s="172"/>
    </row>
    <row r="19" spans="1:14" ht="15">
      <c r="A19" s="96"/>
      <c r="B19" s="173" t="s">
        <v>154</v>
      </c>
      <c r="C19" s="174"/>
      <c r="D19" s="174"/>
      <c r="E19" s="174"/>
      <c r="F19" s="174"/>
      <c r="G19" s="175"/>
      <c r="H19" s="176" t="s">
        <v>155</v>
      </c>
      <c r="I19" s="174"/>
      <c r="J19" s="174"/>
      <c r="K19" s="174"/>
      <c r="L19" s="174"/>
      <c r="M19" s="174"/>
      <c r="N19" s="177"/>
    </row>
    <row r="20" spans="1:14" ht="43.5" customHeight="1">
      <c r="A20" s="96"/>
      <c r="B20" s="178" t="s">
        <v>156</v>
      </c>
      <c r="C20" s="169"/>
      <c r="D20" s="169"/>
      <c r="E20" s="169"/>
      <c r="F20" s="169"/>
      <c r="G20" s="179"/>
      <c r="H20" s="180" t="s">
        <v>157</v>
      </c>
      <c r="I20" s="169"/>
      <c r="J20" s="169"/>
      <c r="K20" s="169"/>
      <c r="L20" s="169"/>
      <c r="M20" s="169"/>
      <c r="N20" s="181"/>
    </row>
    <row r="21" spans="1:14" ht="6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2:14" s="112" customFormat="1" ht="31.5" customHeight="1">
      <c r="B22" s="164" t="s">
        <v>158</v>
      </c>
      <c r="C22" s="165"/>
      <c r="D22" s="165"/>
      <c r="E22" s="165"/>
      <c r="F22" s="165"/>
      <c r="G22" s="166"/>
      <c r="H22" s="185" t="s">
        <v>159</v>
      </c>
      <c r="I22" s="186"/>
      <c r="J22" s="113"/>
      <c r="K22" s="187" t="s">
        <v>160</v>
      </c>
      <c r="L22" s="188"/>
      <c r="M22" s="188"/>
      <c r="N22" s="189"/>
    </row>
    <row r="23" spans="2:14" s="112" customFormat="1" ht="29.25" customHeight="1">
      <c r="B23" s="182"/>
      <c r="C23" s="183"/>
      <c r="D23" s="183"/>
      <c r="E23" s="183"/>
      <c r="F23" s="183"/>
      <c r="G23" s="184"/>
      <c r="H23" s="185" t="s">
        <v>161</v>
      </c>
      <c r="I23" s="186"/>
      <c r="J23" s="113" t="s">
        <v>235</v>
      </c>
      <c r="K23" s="185"/>
      <c r="L23" s="190"/>
      <c r="M23" s="190"/>
      <c r="N23" s="186"/>
    </row>
    <row r="24" spans="2:14" ht="18.75" customHeight="1">
      <c r="B24" s="164" t="s">
        <v>162</v>
      </c>
      <c r="C24" s="165"/>
      <c r="D24" s="165"/>
      <c r="E24" s="165"/>
      <c r="F24" s="165"/>
      <c r="G24" s="166"/>
      <c r="H24" s="167"/>
      <c r="I24" s="167"/>
      <c r="J24" s="167"/>
      <c r="K24" s="167"/>
      <c r="L24" s="167"/>
      <c r="M24" s="167"/>
      <c r="N24" s="167"/>
    </row>
    <row r="25" spans="2:14" ht="15" customHeight="1" hidden="1">
      <c r="B25" s="161" t="s">
        <v>163</v>
      </c>
      <c r="C25" s="161"/>
      <c r="D25" s="161" t="s">
        <v>164</v>
      </c>
      <c r="E25" s="161"/>
      <c r="F25" s="161"/>
      <c r="G25" s="161" t="s">
        <v>165</v>
      </c>
      <c r="H25" s="161"/>
      <c r="I25" s="161"/>
      <c r="J25" s="161"/>
      <c r="K25" s="161"/>
      <c r="L25" s="161"/>
      <c r="M25" s="161"/>
      <c r="N25" s="161"/>
    </row>
    <row r="26" spans="2:14" ht="37.5" customHeight="1" hidden="1">
      <c r="B26" s="160">
        <v>4</v>
      </c>
      <c r="C26" s="160"/>
      <c r="D26" s="162" t="s">
        <v>166</v>
      </c>
      <c r="E26" s="160"/>
      <c r="F26" s="160"/>
      <c r="G26" s="163" t="s">
        <v>167</v>
      </c>
      <c r="H26" s="163"/>
      <c r="I26" s="163"/>
      <c r="J26" s="163"/>
      <c r="K26" s="163"/>
      <c r="L26" s="163"/>
      <c r="M26" s="163"/>
      <c r="N26" s="163"/>
    </row>
    <row r="27" spans="2:14" ht="15" customHeight="1" hidden="1">
      <c r="B27" s="114" t="s">
        <v>168</v>
      </c>
      <c r="C27" s="126" t="s">
        <v>169</v>
      </c>
      <c r="D27" s="126"/>
      <c r="E27" s="126"/>
      <c r="F27" s="126"/>
      <c r="G27" s="126" t="s">
        <v>170</v>
      </c>
      <c r="H27" s="126"/>
      <c r="I27" s="126"/>
      <c r="J27" s="126"/>
      <c r="K27" s="126" t="s">
        <v>171</v>
      </c>
      <c r="L27" s="126"/>
      <c r="M27" s="126"/>
      <c r="N27" s="126"/>
    </row>
    <row r="28" spans="2:14" ht="15" customHeight="1" hidden="1">
      <c r="B28" s="114" t="s">
        <v>172</v>
      </c>
      <c r="C28" s="126" t="s">
        <v>173</v>
      </c>
      <c r="D28" s="126"/>
      <c r="E28" s="126"/>
      <c r="F28" s="126"/>
      <c r="G28" s="126" t="s">
        <v>174</v>
      </c>
      <c r="H28" s="126"/>
      <c r="I28" s="126"/>
      <c r="J28" s="126"/>
      <c r="K28" s="126" t="s">
        <v>175</v>
      </c>
      <c r="L28" s="126"/>
      <c r="M28" s="126"/>
      <c r="N28" s="126"/>
    </row>
    <row r="29" spans="2:14" ht="45" customHeight="1" hidden="1">
      <c r="B29" s="114" t="s">
        <v>176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4" ht="15" customHeight="1" hidden="1">
      <c r="B30" s="161" t="s">
        <v>177</v>
      </c>
      <c r="C30" s="161"/>
      <c r="D30" s="161"/>
      <c r="E30" s="161"/>
      <c r="F30" s="161"/>
      <c r="G30" s="161" t="s">
        <v>178</v>
      </c>
      <c r="H30" s="161"/>
      <c r="I30" s="161"/>
      <c r="J30" s="161"/>
      <c r="K30" s="161" t="s">
        <v>179</v>
      </c>
      <c r="L30" s="161"/>
      <c r="M30" s="161"/>
      <c r="N30" s="161"/>
    </row>
    <row r="192" ht="15">
      <c r="R192" s="115" t="s">
        <v>180</v>
      </c>
    </row>
    <row r="193" ht="15">
      <c r="R193" s="115" t="s">
        <v>181</v>
      </c>
    </row>
    <row r="194" ht="15">
      <c r="R194" s="115" t="s">
        <v>182</v>
      </c>
    </row>
    <row r="195" ht="15">
      <c r="R195" s="115" t="s">
        <v>14</v>
      </c>
    </row>
    <row r="196" ht="15">
      <c r="R196" s="115" t="s">
        <v>183</v>
      </c>
    </row>
    <row r="197" ht="15">
      <c r="R197" s="115" t="s">
        <v>184</v>
      </c>
    </row>
    <row r="198" ht="15">
      <c r="R198" s="115" t="s">
        <v>185</v>
      </c>
    </row>
    <row r="199" ht="15">
      <c r="R199" s="115" t="s">
        <v>186</v>
      </c>
    </row>
    <row r="200" ht="15">
      <c r="R200" s="115" t="s">
        <v>187</v>
      </c>
    </row>
    <row r="201" ht="15">
      <c r="R201" s="115" t="s">
        <v>188</v>
      </c>
    </row>
    <row r="202" ht="15">
      <c r="R202" s="115" t="s">
        <v>189</v>
      </c>
    </row>
    <row r="203" ht="15">
      <c r="R203" s="115" t="s">
        <v>190</v>
      </c>
    </row>
    <row r="204" ht="15">
      <c r="R204" s="115" t="s">
        <v>191</v>
      </c>
    </row>
    <row r="205" ht="15">
      <c r="R205" s="115" t="s">
        <v>192</v>
      </c>
    </row>
    <row r="206" ht="15">
      <c r="R206" s="115" t="s">
        <v>193</v>
      </c>
    </row>
    <row r="207" ht="15">
      <c r="R207" s="115" t="s">
        <v>194</v>
      </c>
    </row>
    <row r="208" ht="15">
      <c r="R208" s="115" t="s">
        <v>195</v>
      </c>
    </row>
    <row r="209" ht="15">
      <c r="R209" s="115" t="s">
        <v>196</v>
      </c>
    </row>
    <row r="210" ht="15">
      <c r="R210" s="115" t="s">
        <v>197</v>
      </c>
    </row>
    <row r="211" ht="15">
      <c r="R211" s="115" t="s">
        <v>198</v>
      </c>
    </row>
    <row r="215" ht="15">
      <c r="R215" s="115" t="s">
        <v>199</v>
      </c>
    </row>
    <row r="216" ht="15">
      <c r="R216" s="115" t="s">
        <v>200</v>
      </c>
    </row>
    <row r="217" ht="15">
      <c r="R217" s="115" t="s">
        <v>201</v>
      </c>
    </row>
    <row r="218" ht="15">
      <c r="R218" s="115" t="s">
        <v>202</v>
      </c>
    </row>
    <row r="219" ht="15">
      <c r="R219" s="115" t="s">
        <v>203</v>
      </c>
    </row>
    <row r="220" ht="15">
      <c r="R220" s="115" t="s">
        <v>204</v>
      </c>
    </row>
    <row r="221" ht="15">
      <c r="R221" s="115" t="s">
        <v>205</v>
      </c>
    </row>
    <row r="223" ht="15">
      <c r="R223" s="115" t="s">
        <v>139</v>
      </c>
    </row>
    <row r="224" ht="15">
      <c r="R224" s="115" t="s">
        <v>206</v>
      </c>
    </row>
    <row r="225" ht="15">
      <c r="R225" s="115" t="s">
        <v>207</v>
      </c>
    </row>
    <row r="227" ht="15">
      <c r="R227" s="115" t="s">
        <v>208</v>
      </c>
    </row>
    <row r="228" ht="15">
      <c r="R228" s="115" t="s">
        <v>209</v>
      </c>
    </row>
    <row r="229" ht="15">
      <c r="R229" s="115" t="s">
        <v>210</v>
      </c>
    </row>
    <row r="230" ht="15">
      <c r="R230" s="115" t="s">
        <v>211</v>
      </c>
    </row>
    <row r="232" ht="15">
      <c r="R232" s="115" t="s">
        <v>212</v>
      </c>
    </row>
    <row r="233" ht="15">
      <c r="R233" s="115" t="s">
        <v>213</v>
      </c>
    </row>
    <row r="234" ht="15">
      <c r="R234" s="115" t="s">
        <v>214</v>
      </c>
    </row>
    <row r="235" ht="15">
      <c r="R235" s="115" t="s">
        <v>215</v>
      </c>
    </row>
    <row r="237" ht="15">
      <c r="R237" s="115" t="s">
        <v>156</v>
      </c>
    </row>
    <row r="238" ht="15">
      <c r="R238" s="115" t="s">
        <v>216</v>
      </c>
    </row>
    <row r="239" ht="15">
      <c r="R239" s="115" t="s">
        <v>217</v>
      </c>
    </row>
    <row r="241" ht="15">
      <c r="R241" s="115" t="s">
        <v>157</v>
      </c>
    </row>
    <row r="242" ht="15">
      <c r="R242" s="115" t="s">
        <v>218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H20:N20">
      <formula1>$R$241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E4:N4">
      <formula1>$R$192:$R$211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">
      <selection activeCell="B7" sqref="B7:G7"/>
    </sheetView>
  </sheetViews>
  <sheetFormatPr defaultColWidth="11.421875" defaultRowHeight="15"/>
  <cols>
    <col min="1" max="1" width="2.8515625" style="58" customWidth="1"/>
    <col min="2" max="2" width="10.7109375" style="58" customWidth="1"/>
    <col min="3" max="14" width="9.28125" style="58" customWidth="1"/>
    <col min="15" max="17" width="11.421875" style="58" customWidth="1"/>
    <col min="18" max="18" width="51.00390625" style="58" customWidth="1"/>
    <col min="19" max="16384" width="11.421875" style="58" customWidth="1"/>
  </cols>
  <sheetData>
    <row r="1" spans="1:14" ht="5.25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69.75" customHeight="1">
      <c r="A2" s="92"/>
      <c r="B2" s="208"/>
      <c r="C2" s="209"/>
      <c r="D2" s="210" t="s">
        <v>132</v>
      </c>
      <c r="E2" s="211"/>
      <c r="F2" s="211"/>
      <c r="G2" s="211"/>
      <c r="H2" s="211"/>
      <c r="I2" s="211"/>
      <c r="J2" s="212" t="s">
        <v>133</v>
      </c>
      <c r="K2" s="213"/>
      <c r="L2" s="214"/>
      <c r="M2" s="209"/>
      <c r="N2" s="215"/>
    </row>
    <row r="3" spans="1:14" ht="5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8" customHeight="1">
      <c r="A4" s="96"/>
      <c r="B4" s="216" t="s">
        <v>134</v>
      </c>
      <c r="C4" s="217"/>
      <c r="D4" s="218"/>
      <c r="E4" s="219" t="s">
        <v>193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4" ht="5.2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.25" customHeight="1">
      <c r="A6" s="96"/>
      <c r="B6" s="194" t="s">
        <v>135</v>
      </c>
      <c r="C6" s="195"/>
      <c r="D6" s="195"/>
      <c r="E6" s="195"/>
      <c r="F6" s="195"/>
      <c r="G6" s="195"/>
      <c r="H6" s="195" t="s">
        <v>136</v>
      </c>
      <c r="I6" s="195"/>
      <c r="J6" s="195"/>
      <c r="K6" s="195"/>
      <c r="L6" s="196" t="s">
        <v>137</v>
      </c>
      <c r="M6" s="197"/>
      <c r="N6" s="198"/>
    </row>
    <row r="7" spans="1:14" ht="43.5" customHeight="1">
      <c r="A7" s="96"/>
      <c r="B7" s="226" t="s">
        <v>236</v>
      </c>
      <c r="C7" s="171"/>
      <c r="D7" s="171"/>
      <c r="E7" s="171"/>
      <c r="F7" s="171"/>
      <c r="G7" s="171"/>
      <c r="H7" s="171" t="s">
        <v>138</v>
      </c>
      <c r="I7" s="171"/>
      <c r="J7" s="171"/>
      <c r="K7" s="171"/>
      <c r="L7" s="199" t="s">
        <v>139</v>
      </c>
      <c r="M7" s="200"/>
      <c r="N7" s="201"/>
    </row>
    <row r="8" spans="1:14" ht="30" customHeight="1">
      <c r="A8" s="96"/>
      <c r="B8" s="192" t="s">
        <v>140</v>
      </c>
      <c r="C8" s="193"/>
      <c r="D8" s="193"/>
      <c r="E8" s="193"/>
      <c r="F8" s="193"/>
      <c r="G8" s="193"/>
      <c r="H8" s="193"/>
      <c r="I8" s="193"/>
      <c r="J8" s="193"/>
      <c r="K8" s="193"/>
      <c r="L8" s="202" t="s">
        <v>141</v>
      </c>
      <c r="M8" s="203"/>
      <c r="N8" s="204"/>
    </row>
    <row r="9" spans="1:14" ht="43.5" customHeight="1">
      <c r="A9" s="96"/>
      <c r="B9" s="227" t="s">
        <v>226</v>
      </c>
      <c r="C9" s="228"/>
      <c r="D9" s="228"/>
      <c r="E9" s="228"/>
      <c r="F9" s="228"/>
      <c r="G9" s="228"/>
      <c r="H9" s="228"/>
      <c r="I9" s="228"/>
      <c r="J9" s="228"/>
      <c r="K9" s="229"/>
      <c r="L9" s="230">
        <v>0.1</v>
      </c>
      <c r="M9" s="207"/>
      <c r="N9" s="231"/>
    </row>
    <row r="10" spans="1:14" ht="5.2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</row>
    <row r="11" spans="1:14" ht="15">
      <c r="A11" s="96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7"/>
    </row>
    <row r="12" spans="1:14" ht="43.5" customHeight="1">
      <c r="A12" s="96"/>
      <c r="B12" s="226" t="s">
        <v>227</v>
      </c>
      <c r="C12" s="171"/>
      <c r="D12" s="171"/>
      <c r="E12" s="171"/>
      <c r="F12" s="171"/>
      <c r="G12" s="171"/>
      <c r="H12" s="227" t="s">
        <v>237</v>
      </c>
      <c r="I12" s="228"/>
      <c r="J12" s="228"/>
      <c r="K12" s="228"/>
      <c r="L12" s="228"/>
      <c r="M12" s="228"/>
      <c r="N12" s="229"/>
    </row>
    <row r="13" spans="1:14" ht="5.25" customHeight="1">
      <c r="A13" s="9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96"/>
      <c r="B14" s="173" t="s">
        <v>146</v>
      </c>
      <c r="C14" s="174"/>
      <c r="D14" s="174"/>
      <c r="E14" s="174"/>
      <c r="F14" s="174"/>
      <c r="G14" s="174"/>
      <c r="H14" s="174" t="s">
        <v>147</v>
      </c>
      <c r="I14" s="174"/>
      <c r="J14" s="174"/>
      <c r="K14" s="174"/>
      <c r="L14" s="174"/>
      <c r="M14" s="174"/>
      <c r="N14" s="177"/>
    </row>
    <row r="15" spans="1:14" ht="43.5" customHeight="1">
      <c r="A15" s="96"/>
      <c r="B15" s="191" t="s">
        <v>148</v>
      </c>
      <c r="C15" s="171"/>
      <c r="D15" s="171"/>
      <c r="E15" s="171"/>
      <c r="F15" s="171"/>
      <c r="G15" s="171"/>
      <c r="H15" s="171" t="s">
        <v>239</v>
      </c>
      <c r="I15" s="171"/>
      <c r="J15" s="171"/>
      <c r="K15" s="171"/>
      <c r="L15" s="171"/>
      <c r="M15" s="171"/>
      <c r="N15" s="172"/>
    </row>
    <row r="16" spans="1:14" ht="5.25" customHeight="1">
      <c r="A16" s="96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5">
      <c r="A17" s="96"/>
      <c r="B17" s="192" t="s">
        <v>150</v>
      </c>
      <c r="C17" s="193"/>
      <c r="D17" s="193"/>
      <c r="E17" s="193" t="s">
        <v>151</v>
      </c>
      <c r="F17" s="193"/>
      <c r="G17" s="193"/>
      <c r="H17" s="176" t="s">
        <v>152</v>
      </c>
      <c r="I17" s="174"/>
      <c r="J17" s="174"/>
      <c r="K17" s="174"/>
      <c r="L17" s="174"/>
      <c r="M17" s="174"/>
      <c r="N17" s="177"/>
    </row>
    <row r="18" spans="1:14" ht="48" customHeight="1">
      <c r="A18" s="96"/>
      <c r="B18" s="168">
        <v>0</v>
      </c>
      <c r="C18" s="169"/>
      <c r="D18" s="169"/>
      <c r="E18" s="170"/>
      <c r="F18" s="170"/>
      <c r="G18" s="170"/>
      <c r="H18" s="171" t="s">
        <v>153</v>
      </c>
      <c r="I18" s="171"/>
      <c r="J18" s="171"/>
      <c r="K18" s="171"/>
      <c r="L18" s="171"/>
      <c r="M18" s="171"/>
      <c r="N18" s="172"/>
    </row>
    <row r="19" spans="1:14" ht="15">
      <c r="A19" s="96"/>
      <c r="B19" s="173" t="s">
        <v>154</v>
      </c>
      <c r="C19" s="174"/>
      <c r="D19" s="174"/>
      <c r="E19" s="174"/>
      <c r="F19" s="174"/>
      <c r="G19" s="175"/>
      <c r="H19" s="176" t="s">
        <v>155</v>
      </c>
      <c r="I19" s="174"/>
      <c r="J19" s="174"/>
      <c r="K19" s="174"/>
      <c r="L19" s="174"/>
      <c r="M19" s="174"/>
      <c r="N19" s="177"/>
    </row>
    <row r="20" spans="1:14" ht="43.5" customHeight="1">
      <c r="A20" s="96"/>
      <c r="B20" s="178" t="s">
        <v>156</v>
      </c>
      <c r="C20" s="169"/>
      <c r="D20" s="169"/>
      <c r="E20" s="169"/>
      <c r="F20" s="169"/>
      <c r="G20" s="179"/>
      <c r="H20" s="180" t="s">
        <v>157</v>
      </c>
      <c r="I20" s="169"/>
      <c r="J20" s="169"/>
      <c r="K20" s="169"/>
      <c r="L20" s="169"/>
      <c r="M20" s="169"/>
      <c r="N20" s="181"/>
    </row>
    <row r="21" spans="1:14" ht="6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2:14" s="112" customFormat="1" ht="54.75" customHeight="1">
      <c r="B22" s="164" t="s">
        <v>158</v>
      </c>
      <c r="C22" s="165"/>
      <c r="D22" s="165"/>
      <c r="E22" s="165"/>
      <c r="F22" s="165"/>
      <c r="G22" s="166"/>
      <c r="H22" s="185" t="s">
        <v>159</v>
      </c>
      <c r="I22" s="186"/>
      <c r="J22" s="113" t="s">
        <v>235</v>
      </c>
      <c r="K22" s="187" t="s">
        <v>240</v>
      </c>
      <c r="L22" s="188"/>
      <c r="M22" s="188"/>
      <c r="N22" s="224"/>
    </row>
    <row r="23" spans="2:14" s="112" customFormat="1" ht="29.25" customHeight="1">
      <c r="B23" s="182"/>
      <c r="C23" s="183"/>
      <c r="D23" s="183"/>
      <c r="E23" s="183"/>
      <c r="F23" s="183"/>
      <c r="G23" s="184"/>
      <c r="H23" s="185" t="s">
        <v>161</v>
      </c>
      <c r="I23" s="186"/>
      <c r="J23" s="113"/>
      <c r="K23" s="185"/>
      <c r="L23" s="190"/>
      <c r="M23" s="190"/>
      <c r="N23" s="225"/>
    </row>
    <row r="24" spans="2:14" ht="18.75" customHeight="1">
      <c r="B24" s="164" t="s">
        <v>162</v>
      </c>
      <c r="C24" s="165"/>
      <c r="D24" s="165"/>
      <c r="E24" s="165"/>
      <c r="F24" s="165"/>
      <c r="G24" s="166"/>
      <c r="H24" s="167"/>
      <c r="I24" s="167"/>
      <c r="J24" s="167"/>
      <c r="K24" s="167"/>
      <c r="L24" s="167"/>
      <c r="M24" s="167"/>
      <c r="N24" s="167"/>
    </row>
    <row r="25" spans="2:14" ht="15" customHeight="1" hidden="1">
      <c r="B25" s="161" t="s">
        <v>163</v>
      </c>
      <c r="C25" s="161"/>
      <c r="D25" s="161" t="s">
        <v>164</v>
      </c>
      <c r="E25" s="161"/>
      <c r="F25" s="161"/>
      <c r="G25" s="161" t="s">
        <v>165</v>
      </c>
      <c r="H25" s="161"/>
      <c r="I25" s="161"/>
      <c r="J25" s="161"/>
      <c r="K25" s="161"/>
      <c r="L25" s="161"/>
      <c r="M25" s="161"/>
      <c r="N25" s="161"/>
    </row>
    <row r="26" spans="2:14" ht="37.5" customHeight="1" hidden="1">
      <c r="B26" s="160">
        <v>4</v>
      </c>
      <c r="C26" s="160"/>
      <c r="D26" s="162" t="s">
        <v>166</v>
      </c>
      <c r="E26" s="160"/>
      <c r="F26" s="160"/>
      <c r="G26" s="163" t="s">
        <v>167</v>
      </c>
      <c r="H26" s="163"/>
      <c r="I26" s="163"/>
      <c r="J26" s="163"/>
      <c r="K26" s="163"/>
      <c r="L26" s="163"/>
      <c r="M26" s="163"/>
      <c r="N26" s="163"/>
    </row>
    <row r="27" spans="2:14" ht="15" customHeight="1" hidden="1">
      <c r="B27" s="114" t="s">
        <v>168</v>
      </c>
      <c r="C27" s="126" t="s">
        <v>169</v>
      </c>
      <c r="D27" s="126"/>
      <c r="E27" s="126"/>
      <c r="F27" s="126"/>
      <c r="G27" s="126" t="s">
        <v>170</v>
      </c>
      <c r="H27" s="126"/>
      <c r="I27" s="126"/>
      <c r="J27" s="126"/>
      <c r="K27" s="126" t="s">
        <v>171</v>
      </c>
      <c r="L27" s="126"/>
      <c r="M27" s="126"/>
      <c r="N27" s="126"/>
    </row>
    <row r="28" spans="2:14" ht="15" customHeight="1" hidden="1">
      <c r="B28" s="114" t="s">
        <v>172</v>
      </c>
      <c r="C28" s="126" t="s">
        <v>173</v>
      </c>
      <c r="D28" s="126"/>
      <c r="E28" s="126"/>
      <c r="F28" s="126"/>
      <c r="G28" s="126" t="s">
        <v>174</v>
      </c>
      <c r="H28" s="126"/>
      <c r="I28" s="126"/>
      <c r="J28" s="126"/>
      <c r="K28" s="126" t="s">
        <v>175</v>
      </c>
      <c r="L28" s="126"/>
      <c r="M28" s="126"/>
      <c r="N28" s="126"/>
    </row>
    <row r="29" spans="2:14" ht="45" customHeight="1" hidden="1">
      <c r="B29" s="114" t="s">
        <v>176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4" ht="15" customHeight="1" hidden="1">
      <c r="B30" s="161" t="s">
        <v>177</v>
      </c>
      <c r="C30" s="161"/>
      <c r="D30" s="161"/>
      <c r="E30" s="161"/>
      <c r="F30" s="161"/>
      <c r="G30" s="161" t="s">
        <v>178</v>
      </c>
      <c r="H30" s="161"/>
      <c r="I30" s="161"/>
      <c r="J30" s="161"/>
      <c r="K30" s="161" t="s">
        <v>179</v>
      </c>
      <c r="L30" s="161"/>
      <c r="M30" s="161"/>
      <c r="N30" s="161"/>
    </row>
    <row r="192" ht="15">
      <c r="R192" s="115" t="s">
        <v>180</v>
      </c>
    </row>
    <row r="193" ht="15">
      <c r="R193" s="115" t="s">
        <v>181</v>
      </c>
    </row>
    <row r="194" ht="15">
      <c r="R194" s="115" t="s">
        <v>182</v>
      </c>
    </row>
    <row r="195" ht="15">
      <c r="R195" s="115" t="s">
        <v>14</v>
      </c>
    </row>
    <row r="196" ht="15">
      <c r="R196" s="115" t="s">
        <v>183</v>
      </c>
    </row>
    <row r="197" ht="15">
      <c r="R197" s="115" t="s">
        <v>184</v>
      </c>
    </row>
    <row r="198" ht="15">
      <c r="R198" s="115" t="s">
        <v>185</v>
      </c>
    </row>
    <row r="199" ht="15">
      <c r="R199" s="115" t="s">
        <v>186</v>
      </c>
    </row>
    <row r="200" ht="15">
      <c r="R200" s="115" t="s">
        <v>187</v>
      </c>
    </row>
    <row r="201" ht="15">
      <c r="R201" s="115" t="s">
        <v>188</v>
      </c>
    </row>
    <row r="202" ht="15">
      <c r="R202" s="115" t="s">
        <v>189</v>
      </c>
    </row>
    <row r="203" ht="15">
      <c r="R203" s="115" t="s">
        <v>190</v>
      </c>
    </row>
    <row r="204" ht="15">
      <c r="R204" s="115" t="s">
        <v>191</v>
      </c>
    </row>
    <row r="205" ht="15">
      <c r="R205" s="115" t="s">
        <v>192</v>
      </c>
    </row>
    <row r="206" ht="15">
      <c r="R206" s="115" t="s">
        <v>193</v>
      </c>
    </row>
    <row r="207" ht="15">
      <c r="R207" s="115" t="s">
        <v>194</v>
      </c>
    </row>
    <row r="208" ht="15">
      <c r="R208" s="115" t="s">
        <v>195</v>
      </c>
    </row>
    <row r="209" ht="15">
      <c r="R209" s="115" t="s">
        <v>196</v>
      </c>
    </row>
    <row r="210" ht="15">
      <c r="R210" s="115" t="s">
        <v>197</v>
      </c>
    </row>
    <row r="211" ht="15">
      <c r="R211" s="115" t="s">
        <v>198</v>
      </c>
    </row>
    <row r="215" ht="15">
      <c r="R215" s="115" t="s">
        <v>199</v>
      </c>
    </row>
    <row r="216" ht="15">
      <c r="R216" s="115" t="s">
        <v>200</v>
      </c>
    </row>
    <row r="217" ht="15">
      <c r="R217" s="115" t="s">
        <v>201</v>
      </c>
    </row>
    <row r="218" ht="15">
      <c r="R218" s="115" t="s">
        <v>202</v>
      </c>
    </row>
    <row r="219" ht="15">
      <c r="R219" s="115" t="s">
        <v>203</v>
      </c>
    </row>
    <row r="220" ht="15">
      <c r="R220" s="115" t="s">
        <v>204</v>
      </c>
    </row>
    <row r="221" ht="15">
      <c r="R221" s="115" t="s">
        <v>205</v>
      </c>
    </row>
    <row r="223" ht="15">
      <c r="R223" s="115" t="s">
        <v>139</v>
      </c>
    </row>
    <row r="224" ht="15">
      <c r="R224" s="115" t="s">
        <v>206</v>
      </c>
    </row>
    <row r="225" ht="15">
      <c r="R225" s="115" t="s">
        <v>207</v>
      </c>
    </row>
    <row r="227" ht="15">
      <c r="R227" s="115" t="s">
        <v>208</v>
      </c>
    </row>
    <row r="228" ht="15">
      <c r="R228" s="115" t="s">
        <v>209</v>
      </c>
    </row>
    <row r="229" ht="15">
      <c r="R229" s="115" t="s">
        <v>210</v>
      </c>
    </row>
    <row r="230" ht="15">
      <c r="R230" s="115" t="s">
        <v>211</v>
      </c>
    </row>
    <row r="232" ht="15">
      <c r="R232" s="115" t="s">
        <v>212</v>
      </c>
    </row>
    <row r="233" ht="15">
      <c r="R233" s="115" t="s">
        <v>213</v>
      </c>
    </row>
    <row r="234" ht="15">
      <c r="R234" s="115" t="s">
        <v>214</v>
      </c>
    </row>
    <row r="235" ht="15">
      <c r="R235" s="115" t="s">
        <v>215</v>
      </c>
    </row>
    <row r="237" ht="15">
      <c r="R237" s="115" t="s">
        <v>156</v>
      </c>
    </row>
    <row r="238" ht="15">
      <c r="R238" s="115" t="s">
        <v>216</v>
      </c>
    </row>
    <row r="239" ht="15">
      <c r="R239" s="115" t="s">
        <v>217</v>
      </c>
    </row>
    <row r="241" ht="15">
      <c r="R241" s="115" t="s">
        <v>157</v>
      </c>
    </row>
    <row r="242" ht="15">
      <c r="R242" s="115" t="s">
        <v>218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3">
      <selection activeCell="B9" sqref="B9:K9"/>
    </sheetView>
  </sheetViews>
  <sheetFormatPr defaultColWidth="11.421875" defaultRowHeight="15"/>
  <cols>
    <col min="1" max="1" width="2.8515625" style="58" customWidth="1"/>
    <col min="2" max="2" width="10.7109375" style="58" customWidth="1"/>
    <col min="3" max="14" width="9.28125" style="58" customWidth="1"/>
    <col min="15" max="17" width="11.421875" style="58" customWidth="1"/>
    <col min="18" max="18" width="51.00390625" style="58" customWidth="1"/>
    <col min="19" max="16384" width="11.421875" style="58" customWidth="1"/>
  </cols>
  <sheetData>
    <row r="1" spans="1:14" ht="5.25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69.75" customHeight="1">
      <c r="A2" s="92"/>
      <c r="B2" s="208"/>
      <c r="C2" s="209"/>
      <c r="D2" s="210" t="s">
        <v>132</v>
      </c>
      <c r="E2" s="211"/>
      <c r="F2" s="211"/>
      <c r="G2" s="211"/>
      <c r="H2" s="211"/>
      <c r="I2" s="211"/>
      <c r="J2" s="212" t="s">
        <v>133</v>
      </c>
      <c r="K2" s="213"/>
      <c r="L2" s="214"/>
      <c r="M2" s="209"/>
      <c r="N2" s="215"/>
    </row>
    <row r="3" spans="1:14" ht="5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8" customHeight="1">
      <c r="A4" s="96"/>
      <c r="B4" s="216" t="s">
        <v>134</v>
      </c>
      <c r="C4" s="217"/>
      <c r="D4" s="218"/>
      <c r="E4" s="219" t="s">
        <v>193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4" ht="5.2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.25" customHeight="1">
      <c r="A6" s="96"/>
      <c r="B6" s="194" t="s">
        <v>135</v>
      </c>
      <c r="C6" s="195"/>
      <c r="D6" s="195"/>
      <c r="E6" s="195"/>
      <c r="F6" s="195"/>
      <c r="G6" s="195"/>
      <c r="H6" s="195" t="s">
        <v>136</v>
      </c>
      <c r="I6" s="195"/>
      <c r="J6" s="195"/>
      <c r="K6" s="195"/>
      <c r="L6" s="196" t="s">
        <v>137</v>
      </c>
      <c r="M6" s="197"/>
      <c r="N6" s="198"/>
    </row>
    <row r="7" spans="1:14" ht="43.5" customHeight="1">
      <c r="A7" s="96"/>
      <c r="B7" s="191" t="s">
        <v>243</v>
      </c>
      <c r="C7" s="171"/>
      <c r="D7" s="171"/>
      <c r="E7" s="171"/>
      <c r="F7" s="171"/>
      <c r="G7" s="171"/>
      <c r="H7" s="171" t="s">
        <v>138</v>
      </c>
      <c r="I7" s="171"/>
      <c r="J7" s="171"/>
      <c r="K7" s="171"/>
      <c r="L7" s="199" t="s">
        <v>206</v>
      </c>
      <c r="M7" s="200"/>
      <c r="N7" s="201"/>
    </row>
    <row r="8" spans="1:14" ht="30" customHeight="1">
      <c r="A8" s="96"/>
      <c r="B8" s="192" t="s">
        <v>140</v>
      </c>
      <c r="C8" s="193"/>
      <c r="D8" s="193"/>
      <c r="E8" s="193"/>
      <c r="F8" s="193"/>
      <c r="G8" s="193"/>
      <c r="H8" s="193"/>
      <c r="I8" s="193"/>
      <c r="J8" s="193"/>
      <c r="K8" s="193"/>
      <c r="L8" s="202" t="s">
        <v>141</v>
      </c>
      <c r="M8" s="203"/>
      <c r="N8" s="204"/>
    </row>
    <row r="9" spans="1:14" ht="43.5" customHeight="1">
      <c r="A9" s="96"/>
      <c r="B9" s="222" t="s">
        <v>242</v>
      </c>
      <c r="C9" s="223"/>
      <c r="D9" s="223"/>
      <c r="E9" s="223"/>
      <c r="F9" s="223"/>
      <c r="G9" s="223"/>
      <c r="H9" s="223"/>
      <c r="I9" s="223"/>
      <c r="J9" s="223"/>
      <c r="K9" s="223"/>
      <c r="L9" s="207">
        <v>0.1</v>
      </c>
      <c r="M9" s="171"/>
      <c r="N9" s="172"/>
    </row>
    <row r="10" spans="1:14" ht="5.2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</row>
    <row r="11" spans="1:14" ht="15">
      <c r="A11" s="96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7"/>
    </row>
    <row r="12" spans="1:14" ht="43.5" customHeight="1">
      <c r="A12" s="96"/>
      <c r="B12" s="191" t="s">
        <v>241</v>
      </c>
      <c r="C12" s="171"/>
      <c r="D12" s="171"/>
      <c r="E12" s="171"/>
      <c r="F12" s="171"/>
      <c r="G12" s="171"/>
      <c r="H12" s="171" t="s">
        <v>231</v>
      </c>
      <c r="I12" s="171"/>
      <c r="J12" s="171"/>
      <c r="K12" s="171"/>
      <c r="L12" s="171"/>
      <c r="M12" s="171"/>
      <c r="N12" s="172"/>
    </row>
    <row r="13" spans="1:14" ht="5.25" customHeight="1">
      <c r="A13" s="9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96"/>
      <c r="B14" s="173" t="s">
        <v>146</v>
      </c>
      <c r="C14" s="174"/>
      <c r="D14" s="174"/>
      <c r="E14" s="174"/>
      <c r="F14" s="174"/>
      <c r="G14" s="174"/>
      <c r="H14" s="174" t="s">
        <v>147</v>
      </c>
      <c r="I14" s="174"/>
      <c r="J14" s="174"/>
      <c r="K14" s="174"/>
      <c r="L14" s="174"/>
      <c r="M14" s="174"/>
      <c r="N14" s="177"/>
    </row>
    <row r="15" spans="1:14" ht="43.5" customHeight="1">
      <c r="A15" s="96"/>
      <c r="B15" s="191" t="s">
        <v>148</v>
      </c>
      <c r="C15" s="171"/>
      <c r="D15" s="171"/>
      <c r="E15" s="171"/>
      <c r="F15" s="171"/>
      <c r="G15" s="171"/>
      <c r="H15" s="171" t="s">
        <v>244</v>
      </c>
      <c r="I15" s="171"/>
      <c r="J15" s="171"/>
      <c r="K15" s="171"/>
      <c r="L15" s="171"/>
      <c r="M15" s="171"/>
      <c r="N15" s="172"/>
    </row>
    <row r="16" spans="1:14" ht="5.25" customHeight="1">
      <c r="A16" s="96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5">
      <c r="A17" s="96"/>
      <c r="B17" s="192" t="s">
        <v>150</v>
      </c>
      <c r="C17" s="193"/>
      <c r="D17" s="193"/>
      <c r="E17" s="193" t="s">
        <v>151</v>
      </c>
      <c r="F17" s="193"/>
      <c r="G17" s="193"/>
      <c r="H17" s="176" t="s">
        <v>152</v>
      </c>
      <c r="I17" s="174"/>
      <c r="J17" s="174"/>
      <c r="K17" s="174"/>
      <c r="L17" s="174"/>
      <c r="M17" s="174"/>
      <c r="N17" s="177"/>
    </row>
    <row r="18" spans="1:14" ht="48" customHeight="1">
      <c r="A18" s="96"/>
      <c r="B18" s="168">
        <v>0</v>
      </c>
      <c r="C18" s="169"/>
      <c r="D18" s="169"/>
      <c r="E18" s="170"/>
      <c r="F18" s="170"/>
      <c r="G18" s="170"/>
      <c r="H18" s="171" t="s">
        <v>213</v>
      </c>
      <c r="I18" s="171"/>
      <c r="J18" s="171"/>
      <c r="K18" s="171"/>
      <c r="L18" s="171"/>
      <c r="M18" s="171"/>
      <c r="N18" s="172"/>
    </row>
    <row r="19" spans="1:14" ht="15">
      <c r="A19" s="96"/>
      <c r="B19" s="173" t="s">
        <v>154</v>
      </c>
      <c r="C19" s="174"/>
      <c r="D19" s="174"/>
      <c r="E19" s="174"/>
      <c r="F19" s="174"/>
      <c r="G19" s="175"/>
      <c r="H19" s="176" t="s">
        <v>155</v>
      </c>
      <c r="I19" s="174"/>
      <c r="J19" s="174"/>
      <c r="K19" s="174"/>
      <c r="L19" s="174"/>
      <c r="M19" s="174"/>
      <c r="N19" s="177"/>
    </row>
    <row r="20" spans="1:14" ht="43.5" customHeight="1">
      <c r="A20" s="96"/>
      <c r="B20" s="178" t="s">
        <v>216</v>
      </c>
      <c r="C20" s="169"/>
      <c r="D20" s="169"/>
      <c r="E20" s="169"/>
      <c r="F20" s="169"/>
      <c r="G20" s="179"/>
      <c r="H20" s="180" t="s">
        <v>157</v>
      </c>
      <c r="I20" s="169"/>
      <c r="J20" s="169"/>
      <c r="K20" s="169"/>
      <c r="L20" s="169"/>
      <c r="M20" s="169"/>
      <c r="N20" s="181"/>
    </row>
    <row r="21" spans="1:14" ht="6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2:14" s="112" customFormat="1" ht="58.5" customHeight="1">
      <c r="B22" s="164" t="s">
        <v>158</v>
      </c>
      <c r="C22" s="165"/>
      <c r="D22" s="165"/>
      <c r="E22" s="165"/>
      <c r="F22" s="165"/>
      <c r="G22" s="166"/>
      <c r="H22" s="185" t="s">
        <v>159</v>
      </c>
      <c r="I22" s="186"/>
      <c r="J22" s="113" t="s">
        <v>235</v>
      </c>
      <c r="K22" s="187" t="s">
        <v>240</v>
      </c>
      <c r="L22" s="188"/>
      <c r="M22" s="188"/>
      <c r="N22" s="189"/>
    </row>
    <row r="23" spans="2:14" s="112" customFormat="1" ht="29.25" customHeight="1">
      <c r="B23" s="182"/>
      <c r="C23" s="183"/>
      <c r="D23" s="183"/>
      <c r="E23" s="183"/>
      <c r="F23" s="183"/>
      <c r="G23" s="184"/>
      <c r="H23" s="185" t="s">
        <v>161</v>
      </c>
      <c r="I23" s="186"/>
      <c r="J23" s="113" t="s">
        <v>235</v>
      </c>
      <c r="K23" s="185"/>
      <c r="L23" s="190"/>
      <c r="M23" s="190"/>
      <c r="N23" s="186"/>
    </row>
    <row r="24" spans="2:14" ht="18.75" customHeight="1">
      <c r="B24" s="164" t="s">
        <v>162</v>
      </c>
      <c r="C24" s="165"/>
      <c r="D24" s="165"/>
      <c r="E24" s="165"/>
      <c r="F24" s="165"/>
      <c r="G24" s="166"/>
      <c r="H24" s="167"/>
      <c r="I24" s="167"/>
      <c r="J24" s="167"/>
      <c r="K24" s="167"/>
      <c r="L24" s="167"/>
      <c r="M24" s="167"/>
      <c r="N24" s="167"/>
    </row>
    <row r="25" spans="2:14" ht="15" customHeight="1" hidden="1">
      <c r="B25" s="161" t="s">
        <v>163</v>
      </c>
      <c r="C25" s="161"/>
      <c r="D25" s="161" t="s">
        <v>164</v>
      </c>
      <c r="E25" s="161"/>
      <c r="F25" s="161"/>
      <c r="G25" s="161" t="s">
        <v>165</v>
      </c>
      <c r="H25" s="161"/>
      <c r="I25" s="161"/>
      <c r="J25" s="161"/>
      <c r="K25" s="161"/>
      <c r="L25" s="161"/>
      <c r="M25" s="161"/>
      <c r="N25" s="161"/>
    </row>
    <row r="26" spans="2:14" ht="37.5" customHeight="1" hidden="1">
      <c r="B26" s="160">
        <v>4</v>
      </c>
      <c r="C26" s="160"/>
      <c r="D26" s="162" t="s">
        <v>166</v>
      </c>
      <c r="E26" s="160"/>
      <c r="F26" s="160"/>
      <c r="G26" s="163" t="s">
        <v>167</v>
      </c>
      <c r="H26" s="163"/>
      <c r="I26" s="163"/>
      <c r="J26" s="163"/>
      <c r="K26" s="163"/>
      <c r="L26" s="163"/>
      <c r="M26" s="163"/>
      <c r="N26" s="163"/>
    </row>
    <row r="27" spans="2:14" ht="15" customHeight="1" hidden="1">
      <c r="B27" s="114" t="s">
        <v>168</v>
      </c>
      <c r="C27" s="126" t="s">
        <v>169</v>
      </c>
      <c r="D27" s="126"/>
      <c r="E27" s="126"/>
      <c r="F27" s="126"/>
      <c r="G27" s="126" t="s">
        <v>170</v>
      </c>
      <c r="H27" s="126"/>
      <c r="I27" s="126"/>
      <c r="J27" s="126"/>
      <c r="K27" s="126" t="s">
        <v>171</v>
      </c>
      <c r="L27" s="126"/>
      <c r="M27" s="126"/>
      <c r="N27" s="126"/>
    </row>
    <row r="28" spans="2:14" ht="15" customHeight="1" hidden="1">
      <c r="B28" s="114" t="s">
        <v>172</v>
      </c>
      <c r="C28" s="126" t="s">
        <v>173</v>
      </c>
      <c r="D28" s="126"/>
      <c r="E28" s="126"/>
      <c r="F28" s="126"/>
      <c r="G28" s="126" t="s">
        <v>174</v>
      </c>
      <c r="H28" s="126"/>
      <c r="I28" s="126"/>
      <c r="J28" s="126"/>
      <c r="K28" s="126" t="s">
        <v>175</v>
      </c>
      <c r="L28" s="126"/>
      <c r="M28" s="126"/>
      <c r="N28" s="126"/>
    </row>
    <row r="29" spans="2:14" ht="45" customHeight="1" hidden="1">
      <c r="B29" s="114" t="s">
        <v>176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4" ht="15" customHeight="1" hidden="1">
      <c r="B30" s="161" t="s">
        <v>177</v>
      </c>
      <c r="C30" s="161"/>
      <c r="D30" s="161"/>
      <c r="E30" s="161"/>
      <c r="F30" s="161"/>
      <c r="G30" s="161" t="s">
        <v>178</v>
      </c>
      <c r="H30" s="161"/>
      <c r="I30" s="161"/>
      <c r="J30" s="161"/>
      <c r="K30" s="161" t="s">
        <v>179</v>
      </c>
      <c r="L30" s="161"/>
      <c r="M30" s="161"/>
      <c r="N30" s="161"/>
    </row>
    <row r="192" ht="15">
      <c r="R192" s="115" t="s">
        <v>180</v>
      </c>
    </row>
    <row r="193" ht="15">
      <c r="R193" s="115" t="s">
        <v>181</v>
      </c>
    </row>
    <row r="194" ht="15">
      <c r="R194" s="115" t="s">
        <v>182</v>
      </c>
    </row>
    <row r="195" ht="15">
      <c r="R195" s="115" t="s">
        <v>14</v>
      </c>
    </row>
    <row r="196" ht="15">
      <c r="R196" s="115" t="s">
        <v>183</v>
      </c>
    </row>
    <row r="197" ht="15">
      <c r="R197" s="115" t="s">
        <v>184</v>
      </c>
    </row>
    <row r="198" ht="15">
      <c r="R198" s="115" t="s">
        <v>185</v>
      </c>
    </row>
    <row r="199" ht="15">
      <c r="R199" s="115" t="s">
        <v>186</v>
      </c>
    </row>
    <row r="200" ht="15">
      <c r="R200" s="115" t="s">
        <v>187</v>
      </c>
    </row>
    <row r="201" ht="15">
      <c r="R201" s="115" t="s">
        <v>188</v>
      </c>
    </row>
    <row r="202" ht="15">
      <c r="R202" s="115" t="s">
        <v>189</v>
      </c>
    </row>
    <row r="203" ht="15">
      <c r="R203" s="115" t="s">
        <v>190</v>
      </c>
    </row>
    <row r="204" ht="15">
      <c r="R204" s="115" t="s">
        <v>191</v>
      </c>
    </row>
    <row r="205" ht="15">
      <c r="R205" s="115" t="s">
        <v>192</v>
      </c>
    </row>
    <row r="206" ht="15">
      <c r="R206" s="115" t="s">
        <v>193</v>
      </c>
    </row>
    <row r="207" ht="15">
      <c r="R207" s="115" t="s">
        <v>194</v>
      </c>
    </row>
    <row r="208" ht="15">
      <c r="R208" s="115" t="s">
        <v>195</v>
      </c>
    </row>
    <row r="209" ht="15">
      <c r="R209" s="115" t="s">
        <v>196</v>
      </c>
    </row>
    <row r="210" ht="15">
      <c r="R210" s="115" t="s">
        <v>197</v>
      </c>
    </row>
    <row r="211" ht="15">
      <c r="R211" s="115" t="s">
        <v>198</v>
      </c>
    </row>
    <row r="215" ht="15">
      <c r="R215" s="115" t="s">
        <v>199</v>
      </c>
    </row>
    <row r="216" ht="15">
      <c r="R216" s="115" t="s">
        <v>200</v>
      </c>
    </row>
    <row r="217" ht="15">
      <c r="R217" s="115" t="s">
        <v>201</v>
      </c>
    </row>
    <row r="218" ht="15">
      <c r="R218" s="115" t="s">
        <v>202</v>
      </c>
    </row>
    <row r="219" ht="15">
      <c r="R219" s="115" t="s">
        <v>203</v>
      </c>
    </row>
    <row r="220" ht="15">
      <c r="R220" s="115" t="s">
        <v>204</v>
      </c>
    </row>
    <row r="221" ht="15">
      <c r="R221" s="115" t="s">
        <v>205</v>
      </c>
    </row>
    <row r="223" ht="15">
      <c r="R223" s="115" t="s">
        <v>139</v>
      </c>
    </row>
    <row r="224" ht="15">
      <c r="R224" s="115" t="s">
        <v>206</v>
      </c>
    </row>
    <row r="225" ht="15">
      <c r="R225" s="115" t="s">
        <v>207</v>
      </c>
    </row>
    <row r="227" ht="15">
      <c r="R227" s="115" t="s">
        <v>208</v>
      </c>
    </row>
    <row r="228" ht="15">
      <c r="R228" s="115" t="s">
        <v>209</v>
      </c>
    </row>
    <row r="229" ht="15">
      <c r="R229" s="115" t="s">
        <v>210</v>
      </c>
    </row>
    <row r="230" ht="15">
      <c r="R230" s="115" t="s">
        <v>211</v>
      </c>
    </row>
    <row r="232" ht="15">
      <c r="R232" s="115" t="s">
        <v>212</v>
      </c>
    </row>
    <row r="233" ht="15">
      <c r="R233" s="115" t="s">
        <v>213</v>
      </c>
    </row>
    <row r="234" ht="15">
      <c r="R234" s="115" t="s">
        <v>214</v>
      </c>
    </row>
    <row r="235" ht="15">
      <c r="R235" s="115" t="s">
        <v>215</v>
      </c>
    </row>
    <row r="237" ht="15">
      <c r="R237" s="115" t="s">
        <v>156</v>
      </c>
    </row>
    <row r="238" ht="15">
      <c r="R238" s="115" t="s">
        <v>216</v>
      </c>
    </row>
    <row r="239" ht="15">
      <c r="R239" s="115" t="s">
        <v>217</v>
      </c>
    </row>
    <row r="241" ht="15">
      <c r="R241" s="115" t="s">
        <v>157</v>
      </c>
    </row>
    <row r="242" ht="15">
      <c r="R242" s="115" t="s">
        <v>218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7">
      <selection activeCell="B9" sqref="B9:K9"/>
    </sheetView>
  </sheetViews>
  <sheetFormatPr defaultColWidth="11.421875" defaultRowHeight="15"/>
  <cols>
    <col min="1" max="1" width="2.8515625" style="58" customWidth="1"/>
    <col min="2" max="2" width="10.7109375" style="58" customWidth="1"/>
    <col min="3" max="14" width="9.28125" style="58" customWidth="1"/>
    <col min="15" max="17" width="11.421875" style="58" customWidth="1"/>
    <col min="18" max="18" width="51.00390625" style="58" customWidth="1"/>
    <col min="19" max="16384" width="11.421875" style="58" customWidth="1"/>
  </cols>
  <sheetData>
    <row r="1" spans="1:14" ht="5.25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69.75" customHeight="1">
      <c r="A2" s="92"/>
      <c r="B2" s="208"/>
      <c r="C2" s="209"/>
      <c r="D2" s="210" t="s">
        <v>132</v>
      </c>
      <c r="E2" s="211"/>
      <c r="F2" s="211"/>
      <c r="G2" s="211"/>
      <c r="H2" s="211"/>
      <c r="I2" s="211"/>
      <c r="J2" s="212" t="s">
        <v>133</v>
      </c>
      <c r="K2" s="213"/>
      <c r="L2" s="214"/>
      <c r="M2" s="209"/>
      <c r="N2" s="215"/>
    </row>
    <row r="3" spans="1:14" ht="5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8" customHeight="1">
      <c r="A4" s="96"/>
      <c r="B4" s="216" t="s">
        <v>134</v>
      </c>
      <c r="C4" s="217"/>
      <c r="D4" s="218"/>
      <c r="E4" s="219" t="s">
        <v>193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4" ht="5.2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.25" customHeight="1">
      <c r="A6" s="96"/>
      <c r="B6" s="194" t="s">
        <v>135</v>
      </c>
      <c r="C6" s="195"/>
      <c r="D6" s="195"/>
      <c r="E6" s="195"/>
      <c r="F6" s="195"/>
      <c r="G6" s="195"/>
      <c r="H6" s="195" t="s">
        <v>136</v>
      </c>
      <c r="I6" s="195"/>
      <c r="J6" s="195"/>
      <c r="K6" s="195"/>
      <c r="L6" s="196" t="s">
        <v>137</v>
      </c>
      <c r="M6" s="197"/>
      <c r="N6" s="198"/>
    </row>
    <row r="7" spans="1:14" ht="43.5" customHeight="1">
      <c r="A7" s="96"/>
      <c r="B7" s="191" t="s">
        <v>245</v>
      </c>
      <c r="C7" s="171"/>
      <c r="D7" s="171"/>
      <c r="E7" s="171"/>
      <c r="F7" s="171"/>
      <c r="G7" s="171"/>
      <c r="H7" s="171" t="s">
        <v>138</v>
      </c>
      <c r="I7" s="171"/>
      <c r="J7" s="171"/>
      <c r="K7" s="171"/>
      <c r="L7" s="199" t="s">
        <v>207</v>
      </c>
      <c r="M7" s="200"/>
      <c r="N7" s="201"/>
    </row>
    <row r="8" spans="1:14" ht="30" customHeight="1">
      <c r="A8" s="96"/>
      <c r="B8" s="192" t="s">
        <v>140</v>
      </c>
      <c r="C8" s="193"/>
      <c r="D8" s="193"/>
      <c r="E8" s="193"/>
      <c r="F8" s="193"/>
      <c r="G8" s="193"/>
      <c r="H8" s="193"/>
      <c r="I8" s="193"/>
      <c r="J8" s="193"/>
      <c r="K8" s="193"/>
      <c r="L8" s="202" t="s">
        <v>141</v>
      </c>
      <c r="M8" s="203"/>
      <c r="N8" s="204"/>
    </row>
    <row r="9" spans="1:14" ht="43.5" customHeight="1">
      <c r="A9" s="96"/>
      <c r="B9" s="222" t="s">
        <v>228</v>
      </c>
      <c r="C9" s="223"/>
      <c r="D9" s="223"/>
      <c r="E9" s="223"/>
      <c r="F9" s="223"/>
      <c r="G9" s="223"/>
      <c r="H9" s="223"/>
      <c r="I9" s="223"/>
      <c r="J9" s="223"/>
      <c r="K9" s="223"/>
      <c r="L9" s="207">
        <v>0.1</v>
      </c>
      <c r="M9" s="171"/>
      <c r="N9" s="172"/>
    </row>
    <row r="10" spans="1:14" ht="5.2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</row>
    <row r="11" spans="1:14" ht="15">
      <c r="A11" s="96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7"/>
    </row>
    <row r="12" spans="1:14" ht="43.5" customHeight="1">
      <c r="A12" s="96"/>
      <c r="B12" s="191" t="s">
        <v>247</v>
      </c>
      <c r="C12" s="171"/>
      <c r="D12" s="171"/>
      <c r="E12" s="171"/>
      <c r="F12" s="171"/>
      <c r="G12" s="171"/>
      <c r="H12" s="171" t="s">
        <v>232</v>
      </c>
      <c r="I12" s="171"/>
      <c r="J12" s="171"/>
      <c r="K12" s="171"/>
      <c r="L12" s="171"/>
      <c r="M12" s="171"/>
      <c r="N12" s="172"/>
    </row>
    <row r="13" spans="1:14" ht="5.25" customHeight="1">
      <c r="A13" s="9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96"/>
      <c r="B14" s="173" t="s">
        <v>146</v>
      </c>
      <c r="C14" s="174"/>
      <c r="D14" s="174"/>
      <c r="E14" s="174"/>
      <c r="F14" s="174"/>
      <c r="G14" s="174"/>
      <c r="H14" s="174" t="s">
        <v>147</v>
      </c>
      <c r="I14" s="174"/>
      <c r="J14" s="174"/>
      <c r="K14" s="174"/>
      <c r="L14" s="174"/>
      <c r="M14" s="174"/>
      <c r="N14" s="177"/>
    </row>
    <row r="15" spans="1:14" ht="43.5" customHeight="1">
      <c r="A15" s="96"/>
      <c r="B15" s="191" t="s">
        <v>148</v>
      </c>
      <c r="C15" s="171"/>
      <c r="D15" s="171"/>
      <c r="E15" s="171"/>
      <c r="F15" s="171"/>
      <c r="G15" s="171"/>
      <c r="H15" s="171" t="s">
        <v>246</v>
      </c>
      <c r="I15" s="171"/>
      <c r="J15" s="171"/>
      <c r="K15" s="171"/>
      <c r="L15" s="171"/>
      <c r="M15" s="171"/>
      <c r="N15" s="172"/>
    </row>
    <row r="16" spans="1:14" ht="5.25" customHeight="1">
      <c r="A16" s="96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5">
      <c r="A17" s="96"/>
      <c r="B17" s="192" t="s">
        <v>150</v>
      </c>
      <c r="C17" s="193"/>
      <c r="D17" s="193"/>
      <c r="E17" s="193" t="s">
        <v>151</v>
      </c>
      <c r="F17" s="193"/>
      <c r="G17" s="193"/>
      <c r="H17" s="176" t="s">
        <v>152</v>
      </c>
      <c r="I17" s="174"/>
      <c r="J17" s="174"/>
      <c r="K17" s="174"/>
      <c r="L17" s="174"/>
      <c r="M17" s="174"/>
      <c r="N17" s="177"/>
    </row>
    <row r="18" spans="1:14" ht="48" customHeight="1">
      <c r="A18" s="96"/>
      <c r="B18" s="168">
        <v>0</v>
      </c>
      <c r="C18" s="169"/>
      <c r="D18" s="169"/>
      <c r="E18" s="170"/>
      <c r="F18" s="170"/>
      <c r="G18" s="170"/>
      <c r="H18" s="171" t="s">
        <v>153</v>
      </c>
      <c r="I18" s="171"/>
      <c r="J18" s="171"/>
      <c r="K18" s="171"/>
      <c r="L18" s="171"/>
      <c r="M18" s="171"/>
      <c r="N18" s="172"/>
    </row>
    <row r="19" spans="1:14" ht="15">
      <c r="A19" s="96"/>
      <c r="B19" s="173" t="s">
        <v>154</v>
      </c>
      <c r="C19" s="174"/>
      <c r="D19" s="174"/>
      <c r="E19" s="174"/>
      <c r="F19" s="174"/>
      <c r="G19" s="175"/>
      <c r="H19" s="176" t="s">
        <v>155</v>
      </c>
      <c r="I19" s="174"/>
      <c r="J19" s="174"/>
      <c r="K19" s="174"/>
      <c r="L19" s="174"/>
      <c r="M19" s="174"/>
      <c r="N19" s="177"/>
    </row>
    <row r="20" spans="1:14" ht="43.5" customHeight="1">
      <c r="A20" s="96"/>
      <c r="B20" s="178" t="s">
        <v>156</v>
      </c>
      <c r="C20" s="169"/>
      <c r="D20" s="169"/>
      <c r="E20" s="169"/>
      <c r="F20" s="169"/>
      <c r="G20" s="179"/>
      <c r="H20" s="180" t="s">
        <v>157</v>
      </c>
      <c r="I20" s="169"/>
      <c r="J20" s="169"/>
      <c r="K20" s="169"/>
      <c r="L20" s="169"/>
      <c r="M20" s="169"/>
      <c r="N20" s="181"/>
    </row>
    <row r="21" spans="1:14" ht="6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2:14" s="112" customFormat="1" ht="31.5" customHeight="1">
      <c r="B22" s="164" t="s">
        <v>158</v>
      </c>
      <c r="C22" s="165"/>
      <c r="D22" s="165"/>
      <c r="E22" s="165"/>
      <c r="F22" s="165"/>
      <c r="G22" s="166"/>
      <c r="H22" s="185" t="s">
        <v>159</v>
      </c>
      <c r="I22" s="186"/>
      <c r="J22" s="113"/>
      <c r="K22" s="187" t="s">
        <v>160</v>
      </c>
      <c r="L22" s="188"/>
      <c r="M22" s="188"/>
      <c r="N22" s="189"/>
    </row>
    <row r="23" spans="2:14" s="112" customFormat="1" ht="29.25" customHeight="1">
      <c r="B23" s="182"/>
      <c r="C23" s="183"/>
      <c r="D23" s="183"/>
      <c r="E23" s="183"/>
      <c r="F23" s="183"/>
      <c r="G23" s="184"/>
      <c r="H23" s="185" t="s">
        <v>161</v>
      </c>
      <c r="I23" s="186"/>
      <c r="J23" s="113" t="s">
        <v>235</v>
      </c>
      <c r="K23" s="185"/>
      <c r="L23" s="190"/>
      <c r="M23" s="190"/>
      <c r="N23" s="186"/>
    </row>
    <row r="24" spans="2:14" ht="18.75" customHeight="1">
      <c r="B24" s="164" t="s">
        <v>162</v>
      </c>
      <c r="C24" s="165"/>
      <c r="D24" s="165"/>
      <c r="E24" s="165"/>
      <c r="F24" s="165"/>
      <c r="G24" s="166"/>
      <c r="H24" s="167"/>
      <c r="I24" s="167"/>
      <c r="J24" s="167"/>
      <c r="K24" s="167"/>
      <c r="L24" s="167"/>
      <c r="M24" s="167"/>
      <c r="N24" s="167"/>
    </row>
    <row r="25" spans="2:14" ht="15" customHeight="1" hidden="1">
      <c r="B25" s="161" t="s">
        <v>163</v>
      </c>
      <c r="C25" s="161"/>
      <c r="D25" s="161" t="s">
        <v>164</v>
      </c>
      <c r="E25" s="161"/>
      <c r="F25" s="161"/>
      <c r="G25" s="161" t="s">
        <v>165</v>
      </c>
      <c r="H25" s="161"/>
      <c r="I25" s="161"/>
      <c r="J25" s="161"/>
      <c r="K25" s="161"/>
      <c r="L25" s="161"/>
      <c r="M25" s="161"/>
      <c r="N25" s="161"/>
    </row>
    <row r="26" spans="2:14" ht="37.5" customHeight="1" hidden="1">
      <c r="B26" s="160">
        <v>4</v>
      </c>
      <c r="C26" s="160"/>
      <c r="D26" s="162" t="s">
        <v>166</v>
      </c>
      <c r="E26" s="160"/>
      <c r="F26" s="160"/>
      <c r="G26" s="163" t="s">
        <v>167</v>
      </c>
      <c r="H26" s="163"/>
      <c r="I26" s="163"/>
      <c r="J26" s="163"/>
      <c r="K26" s="163"/>
      <c r="L26" s="163"/>
      <c r="M26" s="163"/>
      <c r="N26" s="163"/>
    </row>
    <row r="27" spans="2:14" ht="15" customHeight="1" hidden="1">
      <c r="B27" s="114" t="s">
        <v>168</v>
      </c>
      <c r="C27" s="126" t="s">
        <v>169</v>
      </c>
      <c r="D27" s="126"/>
      <c r="E27" s="126"/>
      <c r="F27" s="126"/>
      <c r="G27" s="126" t="s">
        <v>170</v>
      </c>
      <c r="H27" s="126"/>
      <c r="I27" s="126"/>
      <c r="J27" s="126"/>
      <c r="K27" s="126" t="s">
        <v>171</v>
      </c>
      <c r="L27" s="126"/>
      <c r="M27" s="126"/>
      <c r="N27" s="126"/>
    </row>
    <row r="28" spans="2:14" ht="15" customHeight="1" hidden="1">
      <c r="B28" s="114" t="s">
        <v>172</v>
      </c>
      <c r="C28" s="126" t="s">
        <v>173</v>
      </c>
      <c r="D28" s="126"/>
      <c r="E28" s="126"/>
      <c r="F28" s="126"/>
      <c r="G28" s="126" t="s">
        <v>174</v>
      </c>
      <c r="H28" s="126"/>
      <c r="I28" s="126"/>
      <c r="J28" s="126"/>
      <c r="K28" s="126" t="s">
        <v>175</v>
      </c>
      <c r="L28" s="126"/>
      <c r="M28" s="126"/>
      <c r="N28" s="126"/>
    </row>
    <row r="29" spans="2:14" ht="45" customHeight="1" hidden="1">
      <c r="B29" s="114" t="s">
        <v>176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4" ht="15" customHeight="1" hidden="1">
      <c r="B30" s="161" t="s">
        <v>177</v>
      </c>
      <c r="C30" s="161"/>
      <c r="D30" s="161"/>
      <c r="E30" s="161"/>
      <c r="F30" s="161"/>
      <c r="G30" s="161" t="s">
        <v>178</v>
      </c>
      <c r="H30" s="161"/>
      <c r="I30" s="161"/>
      <c r="J30" s="161"/>
      <c r="K30" s="161" t="s">
        <v>179</v>
      </c>
      <c r="L30" s="161"/>
      <c r="M30" s="161"/>
      <c r="N30" s="161"/>
    </row>
    <row r="192" ht="15">
      <c r="R192" s="115" t="s">
        <v>180</v>
      </c>
    </row>
    <row r="193" ht="15">
      <c r="R193" s="115" t="s">
        <v>181</v>
      </c>
    </row>
    <row r="194" ht="15">
      <c r="R194" s="115" t="s">
        <v>182</v>
      </c>
    </row>
    <row r="195" ht="15">
      <c r="R195" s="115" t="s">
        <v>14</v>
      </c>
    </row>
    <row r="196" ht="15">
      <c r="R196" s="115" t="s">
        <v>183</v>
      </c>
    </row>
    <row r="197" ht="15">
      <c r="R197" s="115" t="s">
        <v>184</v>
      </c>
    </row>
    <row r="198" ht="15">
      <c r="R198" s="115" t="s">
        <v>185</v>
      </c>
    </row>
    <row r="199" ht="15">
      <c r="R199" s="115" t="s">
        <v>186</v>
      </c>
    </row>
    <row r="200" ht="15">
      <c r="R200" s="115" t="s">
        <v>187</v>
      </c>
    </row>
    <row r="201" ht="15">
      <c r="R201" s="115" t="s">
        <v>188</v>
      </c>
    </row>
    <row r="202" ht="15">
      <c r="R202" s="115" t="s">
        <v>189</v>
      </c>
    </row>
    <row r="203" ht="15">
      <c r="R203" s="115" t="s">
        <v>190</v>
      </c>
    </row>
    <row r="204" ht="15">
      <c r="R204" s="115" t="s">
        <v>191</v>
      </c>
    </row>
    <row r="205" ht="15">
      <c r="R205" s="115" t="s">
        <v>192</v>
      </c>
    </row>
    <row r="206" ht="15">
      <c r="R206" s="115" t="s">
        <v>193</v>
      </c>
    </row>
    <row r="207" ht="15">
      <c r="R207" s="115" t="s">
        <v>194</v>
      </c>
    </row>
    <row r="208" ht="15">
      <c r="R208" s="115" t="s">
        <v>195</v>
      </c>
    </row>
    <row r="209" ht="15">
      <c r="R209" s="115" t="s">
        <v>196</v>
      </c>
    </row>
    <row r="210" ht="15">
      <c r="R210" s="115" t="s">
        <v>197</v>
      </c>
    </row>
    <row r="211" ht="15">
      <c r="R211" s="115" t="s">
        <v>198</v>
      </c>
    </row>
    <row r="215" ht="15">
      <c r="R215" s="115" t="s">
        <v>199</v>
      </c>
    </row>
    <row r="216" ht="15">
      <c r="R216" s="115" t="s">
        <v>200</v>
      </c>
    </row>
    <row r="217" ht="15">
      <c r="R217" s="115" t="s">
        <v>201</v>
      </c>
    </row>
    <row r="218" ht="15">
      <c r="R218" s="115" t="s">
        <v>202</v>
      </c>
    </row>
    <row r="219" ht="15">
      <c r="R219" s="115" t="s">
        <v>203</v>
      </c>
    </row>
    <row r="220" ht="15">
      <c r="R220" s="115" t="s">
        <v>204</v>
      </c>
    </row>
    <row r="221" ht="15">
      <c r="R221" s="115" t="s">
        <v>205</v>
      </c>
    </row>
    <row r="223" ht="15">
      <c r="R223" s="115" t="s">
        <v>139</v>
      </c>
    </row>
    <row r="224" ht="15">
      <c r="R224" s="115" t="s">
        <v>206</v>
      </c>
    </row>
    <row r="225" ht="15">
      <c r="R225" s="115" t="s">
        <v>207</v>
      </c>
    </row>
    <row r="227" ht="15">
      <c r="R227" s="115" t="s">
        <v>208</v>
      </c>
    </row>
    <row r="228" ht="15">
      <c r="R228" s="115" t="s">
        <v>209</v>
      </c>
    </row>
    <row r="229" ht="15">
      <c r="R229" s="115" t="s">
        <v>210</v>
      </c>
    </row>
    <row r="230" ht="15">
      <c r="R230" s="115" t="s">
        <v>211</v>
      </c>
    </row>
    <row r="232" ht="15">
      <c r="R232" s="115" t="s">
        <v>212</v>
      </c>
    </row>
    <row r="233" ht="15">
      <c r="R233" s="115" t="s">
        <v>213</v>
      </c>
    </row>
    <row r="234" ht="15">
      <c r="R234" s="115" t="s">
        <v>214</v>
      </c>
    </row>
    <row r="235" ht="15">
      <c r="R235" s="115" t="s">
        <v>215</v>
      </c>
    </row>
    <row r="237" ht="15">
      <c r="R237" s="115" t="s">
        <v>156</v>
      </c>
    </row>
    <row r="238" ht="15">
      <c r="R238" s="115" t="s">
        <v>216</v>
      </c>
    </row>
    <row r="239" ht="15">
      <c r="R239" s="115" t="s">
        <v>217</v>
      </c>
    </row>
    <row r="241" ht="15">
      <c r="R241" s="115" t="s">
        <v>157</v>
      </c>
    </row>
    <row r="242" ht="15">
      <c r="R242" s="115" t="s">
        <v>218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2"/>
  <sheetViews>
    <sheetView zoomScalePageLayoutView="0" workbookViewId="0" topLeftCell="A1">
      <selection activeCell="P20" sqref="P20"/>
    </sheetView>
  </sheetViews>
  <sheetFormatPr defaultColWidth="11.421875" defaultRowHeight="15"/>
  <cols>
    <col min="1" max="1" width="2.8515625" style="58" customWidth="1"/>
    <col min="2" max="2" width="10.7109375" style="58" customWidth="1"/>
    <col min="3" max="14" width="9.28125" style="58" customWidth="1"/>
    <col min="15" max="17" width="11.421875" style="58" customWidth="1"/>
    <col min="18" max="18" width="51.00390625" style="58" customWidth="1"/>
    <col min="19" max="16384" width="11.421875" style="58" customWidth="1"/>
  </cols>
  <sheetData>
    <row r="1" spans="1:14" ht="5.25" customHeight="1" thickBot="1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69.75" customHeight="1">
      <c r="A2" s="92"/>
      <c r="B2" s="208"/>
      <c r="C2" s="209"/>
      <c r="D2" s="210" t="s">
        <v>132</v>
      </c>
      <c r="E2" s="211"/>
      <c r="F2" s="211"/>
      <c r="G2" s="211"/>
      <c r="H2" s="211"/>
      <c r="I2" s="211"/>
      <c r="J2" s="212" t="s">
        <v>133</v>
      </c>
      <c r="K2" s="213"/>
      <c r="L2" s="214"/>
      <c r="M2" s="209"/>
      <c r="N2" s="215"/>
    </row>
    <row r="3" spans="1:14" ht="5.25" customHeigh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</row>
    <row r="4" spans="1:14" ht="18" customHeight="1">
      <c r="A4" s="96"/>
      <c r="B4" s="216" t="s">
        <v>134</v>
      </c>
      <c r="C4" s="217"/>
      <c r="D4" s="218"/>
      <c r="E4" s="219" t="s">
        <v>193</v>
      </c>
      <c r="F4" s="220"/>
      <c r="G4" s="220"/>
      <c r="H4" s="220"/>
      <c r="I4" s="220"/>
      <c r="J4" s="220"/>
      <c r="K4" s="220"/>
      <c r="L4" s="220"/>
      <c r="M4" s="220"/>
      <c r="N4" s="221"/>
    </row>
    <row r="5" spans="1:14" ht="5.25" customHeight="1">
      <c r="A5" s="96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100"/>
    </row>
    <row r="6" spans="1:14" ht="17.25" customHeight="1">
      <c r="A6" s="96"/>
      <c r="B6" s="194" t="s">
        <v>135</v>
      </c>
      <c r="C6" s="195"/>
      <c r="D6" s="195"/>
      <c r="E6" s="195"/>
      <c r="F6" s="195"/>
      <c r="G6" s="195"/>
      <c r="H6" s="195" t="s">
        <v>136</v>
      </c>
      <c r="I6" s="195"/>
      <c r="J6" s="195"/>
      <c r="K6" s="195"/>
      <c r="L6" s="196" t="s">
        <v>137</v>
      </c>
      <c r="M6" s="197"/>
      <c r="N6" s="198"/>
    </row>
    <row r="7" spans="1:14" ht="43.5" customHeight="1">
      <c r="A7" s="96"/>
      <c r="B7" s="191" t="s">
        <v>229</v>
      </c>
      <c r="C7" s="171"/>
      <c r="D7" s="171"/>
      <c r="E7" s="171"/>
      <c r="F7" s="171"/>
      <c r="G7" s="171"/>
      <c r="H7" s="171" t="s">
        <v>138</v>
      </c>
      <c r="I7" s="171"/>
      <c r="J7" s="171"/>
      <c r="K7" s="171"/>
      <c r="L7" s="199" t="s">
        <v>139</v>
      </c>
      <c r="M7" s="200"/>
      <c r="N7" s="201"/>
    </row>
    <row r="8" spans="1:14" ht="30" customHeight="1">
      <c r="A8" s="96"/>
      <c r="B8" s="192" t="s">
        <v>140</v>
      </c>
      <c r="C8" s="193"/>
      <c r="D8" s="193"/>
      <c r="E8" s="193"/>
      <c r="F8" s="193"/>
      <c r="G8" s="193"/>
      <c r="H8" s="193"/>
      <c r="I8" s="193"/>
      <c r="J8" s="193"/>
      <c r="K8" s="193"/>
      <c r="L8" s="202" t="s">
        <v>141</v>
      </c>
      <c r="M8" s="203"/>
      <c r="N8" s="204"/>
    </row>
    <row r="9" spans="1:14" ht="43.5" customHeight="1">
      <c r="A9" s="96"/>
      <c r="B9" s="222" t="s">
        <v>230</v>
      </c>
      <c r="C9" s="223"/>
      <c r="D9" s="223"/>
      <c r="E9" s="223"/>
      <c r="F9" s="223"/>
      <c r="G9" s="223"/>
      <c r="H9" s="223"/>
      <c r="I9" s="223"/>
      <c r="J9" s="223"/>
      <c r="K9" s="223"/>
      <c r="L9" s="207">
        <v>0.1</v>
      </c>
      <c r="M9" s="171"/>
      <c r="N9" s="172"/>
    </row>
    <row r="10" spans="1:14" ht="5.2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3"/>
      <c r="M10" s="104"/>
      <c r="N10" s="105"/>
    </row>
    <row r="11" spans="1:14" ht="15">
      <c r="A11" s="96"/>
      <c r="B11" s="173" t="s">
        <v>143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7"/>
    </row>
    <row r="12" spans="1:14" ht="43.5" customHeight="1">
      <c r="A12" s="96"/>
      <c r="B12" s="191" t="s">
        <v>233</v>
      </c>
      <c r="C12" s="171"/>
      <c r="D12" s="171"/>
      <c r="E12" s="171"/>
      <c r="F12" s="171"/>
      <c r="G12" s="171"/>
      <c r="H12" s="171" t="s">
        <v>234</v>
      </c>
      <c r="I12" s="171"/>
      <c r="J12" s="171"/>
      <c r="K12" s="171"/>
      <c r="L12" s="171"/>
      <c r="M12" s="171"/>
      <c r="N12" s="172"/>
    </row>
    <row r="13" spans="1:14" ht="5.25" customHeight="1">
      <c r="A13" s="96"/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8"/>
    </row>
    <row r="14" spans="1:14" ht="15">
      <c r="A14" s="96"/>
      <c r="B14" s="173" t="s">
        <v>146</v>
      </c>
      <c r="C14" s="174"/>
      <c r="D14" s="174"/>
      <c r="E14" s="174"/>
      <c r="F14" s="174"/>
      <c r="G14" s="174"/>
      <c r="H14" s="174" t="s">
        <v>147</v>
      </c>
      <c r="I14" s="174"/>
      <c r="J14" s="174"/>
      <c r="K14" s="174"/>
      <c r="L14" s="174"/>
      <c r="M14" s="174"/>
      <c r="N14" s="177"/>
    </row>
    <row r="15" spans="1:14" ht="43.5" customHeight="1">
      <c r="A15" s="96"/>
      <c r="B15" s="191" t="s">
        <v>148</v>
      </c>
      <c r="C15" s="171"/>
      <c r="D15" s="171"/>
      <c r="E15" s="171"/>
      <c r="F15" s="171"/>
      <c r="G15" s="171"/>
      <c r="H15" s="171" t="s">
        <v>248</v>
      </c>
      <c r="I15" s="171"/>
      <c r="J15" s="171"/>
      <c r="K15" s="171"/>
      <c r="L15" s="171"/>
      <c r="M15" s="171"/>
      <c r="N15" s="172"/>
    </row>
    <row r="16" spans="1:14" ht="5.25" customHeight="1">
      <c r="A16" s="96"/>
      <c r="B16" s="109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1"/>
    </row>
    <row r="17" spans="1:14" ht="15">
      <c r="A17" s="96"/>
      <c r="B17" s="192" t="s">
        <v>150</v>
      </c>
      <c r="C17" s="193"/>
      <c r="D17" s="193"/>
      <c r="E17" s="193" t="s">
        <v>151</v>
      </c>
      <c r="F17" s="193"/>
      <c r="G17" s="193"/>
      <c r="H17" s="176" t="s">
        <v>152</v>
      </c>
      <c r="I17" s="174"/>
      <c r="J17" s="174"/>
      <c r="K17" s="174"/>
      <c r="L17" s="174"/>
      <c r="M17" s="174"/>
      <c r="N17" s="177"/>
    </row>
    <row r="18" spans="1:14" ht="48" customHeight="1">
      <c r="A18" s="96"/>
      <c r="B18" s="168">
        <v>0</v>
      </c>
      <c r="C18" s="169"/>
      <c r="D18" s="169"/>
      <c r="E18" s="170"/>
      <c r="F18" s="170"/>
      <c r="G18" s="170"/>
      <c r="H18" s="171" t="s">
        <v>213</v>
      </c>
      <c r="I18" s="171"/>
      <c r="J18" s="171"/>
      <c r="K18" s="171"/>
      <c r="L18" s="171"/>
      <c r="M18" s="171"/>
      <c r="N18" s="172"/>
    </row>
    <row r="19" spans="1:14" ht="15">
      <c r="A19" s="96"/>
      <c r="B19" s="173" t="s">
        <v>154</v>
      </c>
      <c r="C19" s="174"/>
      <c r="D19" s="174"/>
      <c r="E19" s="174"/>
      <c r="F19" s="174"/>
      <c r="G19" s="175"/>
      <c r="H19" s="176" t="s">
        <v>155</v>
      </c>
      <c r="I19" s="174"/>
      <c r="J19" s="174"/>
      <c r="K19" s="174"/>
      <c r="L19" s="174"/>
      <c r="M19" s="174"/>
      <c r="N19" s="177"/>
    </row>
    <row r="20" spans="1:14" ht="43.5" customHeight="1">
      <c r="A20" s="96"/>
      <c r="B20" s="178" t="s">
        <v>156</v>
      </c>
      <c r="C20" s="169"/>
      <c r="D20" s="169"/>
      <c r="E20" s="169"/>
      <c r="F20" s="169"/>
      <c r="G20" s="179"/>
      <c r="H20" s="180" t="s">
        <v>157</v>
      </c>
      <c r="I20" s="169"/>
      <c r="J20" s="169"/>
      <c r="K20" s="169"/>
      <c r="L20" s="169"/>
      <c r="M20" s="169"/>
      <c r="N20" s="181"/>
    </row>
    <row r="21" spans="1:14" ht="6" customHeight="1">
      <c r="A21" s="96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</row>
    <row r="22" spans="2:14" s="112" customFormat="1" ht="31.5" customHeight="1">
      <c r="B22" s="164" t="s">
        <v>158</v>
      </c>
      <c r="C22" s="165"/>
      <c r="D22" s="165"/>
      <c r="E22" s="165"/>
      <c r="F22" s="165"/>
      <c r="G22" s="166"/>
      <c r="H22" s="185" t="s">
        <v>159</v>
      </c>
      <c r="I22" s="186"/>
      <c r="J22" s="113"/>
      <c r="K22" s="187" t="s">
        <v>160</v>
      </c>
      <c r="L22" s="188"/>
      <c r="M22" s="188"/>
      <c r="N22" s="189"/>
    </row>
    <row r="23" spans="2:14" s="112" customFormat="1" ht="29.25" customHeight="1">
      <c r="B23" s="182"/>
      <c r="C23" s="183"/>
      <c r="D23" s="183"/>
      <c r="E23" s="183"/>
      <c r="F23" s="183"/>
      <c r="G23" s="184"/>
      <c r="H23" s="185" t="s">
        <v>161</v>
      </c>
      <c r="I23" s="186"/>
      <c r="J23" s="113" t="s">
        <v>235</v>
      </c>
      <c r="K23" s="185"/>
      <c r="L23" s="190"/>
      <c r="M23" s="190"/>
      <c r="N23" s="186"/>
    </row>
    <row r="24" spans="2:14" ht="18.75" customHeight="1">
      <c r="B24" s="164" t="s">
        <v>162</v>
      </c>
      <c r="C24" s="165"/>
      <c r="D24" s="165"/>
      <c r="E24" s="165"/>
      <c r="F24" s="165"/>
      <c r="G24" s="166"/>
      <c r="H24" s="167"/>
      <c r="I24" s="167"/>
      <c r="J24" s="167"/>
      <c r="K24" s="167"/>
      <c r="L24" s="167"/>
      <c r="M24" s="167"/>
      <c r="N24" s="167"/>
    </row>
    <row r="25" spans="2:14" ht="15" customHeight="1" hidden="1">
      <c r="B25" s="161" t="s">
        <v>163</v>
      </c>
      <c r="C25" s="161"/>
      <c r="D25" s="161" t="s">
        <v>164</v>
      </c>
      <c r="E25" s="161"/>
      <c r="F25" s="161"/>
      <c r="G25" s="161" t="s">
        <v>165</v>
      </c>
      <c r="H25" s="161"/>
      <c r="I25" s="161"/>
      <c r="J25" s="161"/>
      <c r="K25" s="161"/>
      <c r="L25" s="161"/>
      <c r="M25" s="161"/>
      <c r="N25" s="161"/>
    </row>
    <row r="26" spans="2:14" ht="37.5" customHeight="1" hidden="1">
      <c r="B26" s="160">
        <v>4</v>
      </c>
      <c r="C26" s="160"/>
      <c r="D26" s="162" t="s">
        <v>166</v>
      </c>
      <c r="E26" s="160"/>
      <c r="F26" s="160"/>
      <c r="G26" s="163" t="s">
        <v>167</v>
      </c>
      <c r="H26" s="163"/>
      <c r="I26" s="163"/>
      <c r="J26" s="163"/>
      <c r="K26" s="163"/>
      <c r="L26" s="163"/>
      <c r="M26" s="163"/>
      <c r="N26" s="163"/>
    </row>
    <row r="27" spans="2:14" ht="15" customHeight="1" hidden="1">
      <c r="B27" s="114" t="s">
        <v>168</v>
      </c>
      <c r="C27" s="126" t="s">
        <v>169</v>
      </c>
      <c r="D27" s="126"/>
      <c r="E27" s="126"/>
      <c r="F27" s="126"/>
      <c r="G27" s="126" t="s">
        <v>170</v>
      </c>
      <c r="H27" s="126"/>
      <c r="I27" s="126"/>
      <c r="J27" s="126"/>
      <c r="K27" s="126" t="s">
        <v>171</v>
      </c>
      <c r="L27" s="126"/>
      <c r="M27" s="126"/>
      <c r="N27" s="126"/>
    </row>
    <row r="28" spans="2:14" ht="15" customHeight="1" hidden="1">
      <c r="B28" s="114" t="s">
        <v>172</v>
      </c>
      <c r="C28" s="126" t="s">
        <v>173</v>
      </c>
      <c r="D28" s="126"/>
      <c r="E28" s="126"/>
      <c r="F28" s="126"/>
      <c r="G28" s="126" t="s">
        <v>174</v>
      </c>
      <c r="H28" s="126"/>
      <c r="I28" s="126"/>
      <c r="J28" s="126"/>
      <c r="K28" s="126" t="s">
        <v>175</v>
      </c>
      <c r="L28" s="126"/>
      <c r="M28" s="126"/>
      <c r="N28" s="126"/>
    </row>
    <row r="29" spans="2:14" ht="45" customHeight="1" hidden="1">
      <c r="B29" s="114" t="s">
        <v>176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</row>
    <row r="30" spans="2:14" ht="15" customHeight="1" hidden="1">
      <c r="B30" s="161" t="s">
        <v>177</v>
      </c>
      <c r="C30" s="161"/>
      <c r="D30" s="161"/>
      <c r="E30" s="161"/>
      <c r="F30" s="161"/>
      <c r="G30" s="161" t="s">
        <v>178</v>
      </c>
      <c r="H30" s="161"/>
      <c r="I30" s="161"/>
      <c r="J30" s="161"/>
      <c r="K30" s="161" t="s">
        <v>179</v>
      </c>
      <c r="L30" s="161"/>
      <c r="M30" s="161"/>
      <c r="N30" s="161"/>
    </row>
    <row r="192" ht="15">
      <c r="R192" s="115" t="s">
        <v>180</v>
      </c>
    </row>
    <row r="193" ht="15">
      <c r="R193" s="115" t="s">
        <v>181</v>
      </c>
    </row>
    <row r="194" ht="15">
      <c r="R194" s="115" t="s">
        <v>182</v>
      </c>
    </row>
    <row r="195" ht="15">
      <c r="R195" s="115" t="s">
        <v>14</v>
      </c>
    </row>
    <row r="196" ht="15">
      <c r="R196" s="115" t="s">
        <v>183</v>
      </c>
    </row>
    <row r="197" ht="15">
      <c r="R197" s="115" t="s">
        <v>184</v>
      </c>
    </row>
    <row r="198" ht="15">
      <c r="R198" s="115" t="s">
        <v>185</v>
      </c>
    </row>
    <row r="199" ht="15">
      <c r="R199" s="115" t="s">
        <v>186</v>
      </c>
    </row>
    <row r="200" ht="15">
      <c r="R200" s="115" t="s">
        <v>187</v>
      </c>
    </row>
    <row r="201" ht="15">
      <c r="R201" s="115" t="s">
        <v>188</v>
      </c>
    </row>
    <row r="202" ht="15">
      <c r="R202" s="115" t="s">
        <v>189</v>
      </c>
    </row>
    <row r="203" ht="15">
      <c r="R203" s="115" t="s">
        <v>190</v>
      </c>
    </row>
    <row r="204" ht="15">
      <c r="R204" s="115" t="s">
        <v>191</v>
      </c>
    </row>
    <row r="205" ht="15">
      <c r="R205" s="115" t="s">
        <v>192</v>
      </c>
    </row>
    <row r="206" ht="15">
      <c r="R206" s="115" t="s">
        <v>193</v>
      </c>
    </row>
    <row r="207" ht="15">
      <c r="R207" s="115" t="s">
        <v>194</v>
      </c>
    </row>
    <row r="208" ht="15">
      <c r="R208" s="115" t="s">
        <v>195</v>
      </c>
    </row>
    <row r="209" ht="15">
      <c r="R209" s="115" t="s">
        <v>196</v>
      </c>
    </row>
    <row r="210" ht="15">
      <c r="R210" s="115" t="s">
        <v>197</v>
      </c>
    </row>
    <row r="211" ht="15">
      <c r="R211" s="115" t="s">
        <v>198</v>
      </c>
    </row>
    <row r="215" ht="15">
      <c r="R215" s="115" t="s">
        <v>199</v>
      </c>
    </row>
    <row r="216" ht="15">
      <c r="R216" s="115" t="s">
        <v>200</v>
      </c>
    </row>
    <row r="217" ht="15">
      <c r="R217" s="115" t="s">
        <v>201</v>
      </c>
    </row>
    <row r="218" ht="15">
      <c r="R218" s="115" t="s">
        <v>202</v>
      </c>
    </row>
    <row r="219" ht="15">
      <c r="R219" s="115" t="s">
        <v>203</v>
      </c>
    </row>
    <row r="220" ht="15">
      <c r="R220" s="115" t="s">
        <v>204</v>
      </c>
    </row>
    <row r="221" ht="15">
      <c r="R221" s="115" t="s">
        <v>205</v>
      </c>
    </row>
    <row r="223" ht="15">
      <c r="R223" s="115" t="s">
        <v>139</v>
      </c>
    </row>
    <row r="224" ht="15">
      <c r="R224" s="115" t="s">
        <v>206</v>
      </c>
    </row>
    <row r="225" ht="15">
      <c r="R225" s="115" t="s">
        <v>207</v>
      </c>
    </row>
    <row r="227" ht="15">
      <c r="R227" s="115" t="s">
        <v>208</v>
      </c>
    </row>
    <row r="228" ht="15">
      <c r="R228" s="115" t="s">
        <v>209</v>
      </c>
    </row>
    <row r="229" ht="15">
      <c r="R229" s="115" t="s">
        <v>210</v>
      </c>
    </row>
    <row r="230" ht="15">
      <c r="R230" s="115" t="s">
        <v>211</v>
      </c>
    </row>
    <row r="232" ht="15">
      <c r="R232" s="115" t="s">
        <v>212</v>
      </c>
    </row>
    <row r="233" ht="15">
      <c r="R233" s="115" t="s">
        <v>213</v>
      </c>
    </row>
    <row r="234" ht="15">
      <c r="R234" s="115" t="s">
        <v>214</v>
      </c>
    </row>
    <row r="235" ht="15">
      <c r="R235" s="115" t="s">
        <v>215</v>
      </c>
    </row>
    <row r="237" ht="15">
      <c r="R237" s="115" t="s">
        <v>156</v>
      </c>
    </row>
    <row r="238" ht="15">
      <c r="R238" s="115" t="s">
        <v>216</v>
      </c>
    </row>
    <row r="239" ht="15">
      <c r="R239" s="115" t="s">
        <v>217</v>
      </c>
    </row>
    <row r="241" ht="15">
      <c r="R241" s="115" t="s">
        <v>157</v>
      </c>
    </row>
    <row r="242" ht="15">
      <c r="R242" s="115" t="s">
        <v>218</v>
      </c>
    </row>
  </sheetData>
  <sheetProtection/>
  <mergeCells count="58">
    <mergeCell ref="B2:C2"/>
    <mergeCell ref="D2:I2"/>
    <mergeCell ref="J2:L2"/>
    <mergeCell ref="M2:N2"/>
    <mergeCell ref="B4:D4"/>
    <mergeCell ref="E4:N4"/>
    <mergeCell ref="B12:G12"/>
    <mergeCell ref="H12:N12"/>
    <mergeCell ref="B6:G6"/>
    <mergeCell ref="H6:K6"/>
    <mergeCell ref="L6:N6"/>
    <mergeCell ref="B7:G7"/>
    <mergeCell ref="H7:K7"/>
    <mergeCell ref="L7:N7"/>
    <mergeCell ref="B8:K8"/>
    <mergeCell ref="L8:N8"/>
    <mergeCell ref="B9:K9"/>
    <mergeCell ref="L9:N9"/>
    <mergeCell ref="B11:N11"/>
    <mergeCell ref="B14:G14"/>
    <mergeCell ref="H14:N14"/>
    <mergeCell ref="B15:G15"/>
    <mergeCell ref="H15:N15"/>
    <mergeCell ref="B17:D17"/>
    <mergeCell ref="E17:G17"/>
    <mergeCell ref="H17:N17"/>
    <mergeCell ref="B24:G24"/>
    <mergeCell ref="H24:N24"/>
    <mergeCell ref="B18:D18"/>
    <mergeCell ref="E18:G18"/>
    <mergeCell ref="H18:N18"/>
    <mergeCell ref="B19:G19"/>
    <mergeCell ref="H19:N19"/>
    <mergeCell ref="B20:G20"/>
    <mergeCell ref="H20:N20"/>
    <mergeCell ref="B22:G23"/>
    <mergeCell ref="H22:I22"/>
    <mergeCell ref="K22:N22"/>
    <mergeCell ref="H23:I23"/>
    <mergeCell ref="K23:N23"/>
    <mergeCell ref="B25:C25"/>
    <mergeCell ref="D25:F25"/>
    <mergeCell ref="G25:N25"/>
    <mergeCell ref="B26:C26"/>
    <mergeCell ref="D26:F26"/>
    <mergeCell ref="G26:N26"/>
    <mergeCell ref="C27:F27"/>
    <mergeCell ref="G27:J27"/>
    <mergeCell ref="K27:N27"/>
    <mergeCell ref="C28:F28"/>
    <mergeCell ref="G28:J28"/>
    <mergeCell ref="K28:N28"/>
    <mergeCell ref="C29:F29"/>
    <mergeCell ref="G29:J29"/>
    <mergeCell ref="K29:N29"/>
    <mergeCell ref="B30:F30"/>
    <mergeCell ref="G30:J30"/>
    <mergeCell ref="K30:N30"/>
  </mergeCells>
  <dataValidations count="4">
    <dataValidation type="list" allowBlank="1" showInputMessage="1" showErrorMessage="1" sqref="E4:N4">
      <formula1>$R$192:$R$211</formula1>
    </dataValidation>
    <dataValidation type="list" allowBlank="1" showInputMessage="1" showErrorMessage="1" sqref="L7:N7">
      <formula1>$R$223:$R$225</formula1>
    </dataValidation>
    <dataValidation type="list" allowBlank="1" showInputMessage="1" showErrorMessage="1" sqref="B20:G20">
      <formula1>$R$237:$R$239</formula1>
    </dataValidation>
    <dataValidation type="list" allowBlank="1" showInputMessage="1" showErrorMessage="1" sqref="H20:N20">
      <formula1>$R$241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Amado Camacho, Alvaro Augusto</dc:creator>
  <cp:keywords/>
  <dc:description/>
  <cp:lastModifiedBy>VANGELSEIN</cp:lastModifiedBy>
  <dcterms:created xsi:type="dcterms:W3CDTF">2020-01-28T20:40:00Z</dcterms:created>
  <dcterms:modified xsi:type="dcterms:W3CDTF">2020-05-08T00:28:41Z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