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CIÓN PGDI - I" sheetId="1" r:id="rId1"/>
    <sheet name="FORMULACIÓN PGDI - III." sheetId="2" r:id="rId2"/>
    <sheet name="M1" sheetId="3" r:id="rId3"/>
    <sheet name="M2" sheetId="4" r:id="rId4"/>
    <sheet name="M3" sheetId="5" r:id="rId5"/>
    <sheet name="OAC" sheetId="6" state="hidden" r:id="rId6"/>
  </sheets>
  <definedNames>
    <definedName name="_xlnm.Print_Area" localSheetId="0">'FORMULACIÓN PGDI - I'!$A$1:$J$7</definedName>
    <definedName name="_xlnm.Print_Area" localSheetId="1">'FORMULACIÓN PGDI - III.'!$B$2:$J$44</definedName>
    <definedName name="_xlnm.Print_Area" localSheetId="2">'M1'!$B$2:$N$30</definedName>
    <definedName name="_xlnm.Print_Area" localSheetId="3">'M2'!$B$2:$N$30</definedName>
    <definedName name="_xlnm.Print_Area" localSheetId="4">'M3'!$B$2:$N$30</definedName>
    <definedName name="_xlnm.Print_Area" localSheetId="5">'OAC'!$B$2:$N$21</definedName>
  </definedNames>
  <calcPr fullCalcOnLoad="1"/>
</workbook>
</file>

<file path=xl/sharedStrings.xml><?xml version="1.0" encoding="utf-8"?>
<sst xmlns="http://schemas.openxmlformats.org/spreadsheetml/2006/main" count="467" uniqueCount="199">
  <si>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</si>
  <si>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</si>
  <si>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</si>
  <si>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</si>
  <si>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</si>
  <si>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</si>
  <si>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</si>
  <si>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</si>
  <si>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</si>
  <si>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</si>
  <si>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</si>
  <si>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</si>
  <si>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</si>
  <si>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</si>
  <si>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</si>
  <si>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</si>
  <si>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</si>
  <si>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</si>
  <si>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</si>
  <si>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</si>
  <si>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</si>
  <si>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</si>
  <si>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</si>
  <si>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</si>
  <si>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</si>
  <si>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Ponderación</t>
  </si>
  <si>
    <t>DIRECCIÓN DE PLANEACIÓN INSTITUCIONAL Y CALIDAD
SISTEMA INTEGRADO DE GESTIÓN
CONTROL DOCUMENTAL
FORMULACIÓN PLAN OPERATIVO DE GESTION Y DESEMPEÑO
Codigo: SDS-PYC-FT-19 V.12</t>
  </si>
  <si>
    <t>Realizar las acciones necesarias para el Mantenimiento y Sostenibilidad del Sistema de Gestión de la SDS</t>
  </si>
  <si>
    <t>Gestionar la Documentación del Sistema de Gestión de la SDS.</t>
  </si>
  <si>
    <t>Actualizar la Gestión Documental del proceso.</t>
  </si>
  <si>
    <t>Implementar acciones que contribuyan a la politica de mejora normativa.</t>
  </si>
  <si>
    <t>Realizar la actualización  de la normatividad.</t>
  </si>
  <si>
    <t>Documentos cargados</t>
  </si>
  <si>
    <t>Normatividad cargada</t>
  </si>
  <si>
    <t>Gestionar  y monitorear  el desempeño de los procesos</t>
  </si>
  <si>
    <t>Formular el PGDI de la DPIYC.</t>
  </si>
  <si>
    <t>Realizar el Reporte PGDI</t>
  </si>
  <si>
    <t>Elaborar el Informe de Gestión del PGDI</t>
  </si>
  <si>
    <t>Gestionar los Riesgos del Proceso</t>
  </si>
  <si>
    <t>Actualizar el Mapa de Riesgos</t>
  </si>
  <si>
    <t>Realizar la autoevaluacion de riesgos por proceso y de corrupcion</t>
  </si>
  <si>
    <t>Elaborar informes resultado de la gestión del riesgo.</t>
  </si>
  <si>
    <t>Fromulación PGDI</t>
  </si>
  <si>
    <t>Reporte PGDI</t>
  </si>
  <si>
    <t>Informes de Gestión</t>
  </si>
  <si>
    <t>Mapa de Riesgos Actualizado</t>
  </si>
  <si>
    <t>Autoevaluación de riesgos y controles</t>
  </si>
  <si>
    <t>Informe de Gestión del Riesgo</t>
  </si>
  <si>
    <t>Gestionar Informe de revisión por la dirección</t>
  </si>
  <si>
    <t>Diligenciar y remitir la información que se requiere para el informe de revisión por la dirección.</t>
  </si>
  <si>
    <t>Matrices Diligenciadas, correos electronicos, entre otros.</t>
  </si>
  <si>
    <t>Realizar el ejercicio de percepción del cliente del proceso.</t>
  </si>
  <si>
    <t>Actas de reunión, correos electronicos, tablero de control, entre otros</t>
  </si>
  <si>
    <t>Elaborar Informe Consolidado de Percepción del Cliente de los Procesos</t>
  </si>
  <si>
    <t>Informe de Percepción del Cliente</t>
  </si>
  <si>
    <t>Gestionar la Mejora Continua de los Procesos.</t>
  </si>
  <si>
    <t>Gestionar los planes de mejora del proceso.</t>
  </si>
  <si>
    <t>Planes de mejora gestionados.</t>
  </si>
  <si>
    <t>Elaborar el informe de las salidas no conformes</t>
  </si>
  <si>
    <t>Informe de Salidas</t>
  </si>
  <si>
    <t>Participar en las actividades para renovación de la certificación del SGC de la SDS.</t>
  </si>
  <si>
    <t>Realizar las Acciones para la Implementación de las Políticas de Gestión y Desempeño de la SDS
70%</t>
  </si>
  <si>
    <t>Desarrollar el plan estratégico de comunicaciones 2018 a 2020 conforme a los temas priorizados por la SDS para cada vigencia.</t>
  </si>
  <si>
    <t>Desarrollar acciones periodísticas a partir de necesidades y temas de mayor impacto relacionados con el sector salud de Bogotá</t>
  </si>
  <si>
    <t>Elaborar piezas gráficas y productos editoriales en el marco de las acciones o estrategias definidas</t>
  </si>
  <si>
    <t xml:space="preserve"> Definir y desarrollar acciones de comunicación según las estrategias de comunicación acordadas, haciendo uso de diversos canales y recursos de comunicación.</t>
  </si>
  <si>
    <t xml:space="preserve"> Elaborar, actualizar y administrar los medios de comunicación interna: e-mail SDS Comunicaciones, intranet “Saludándonos”, Pantallas digitales, Boletines internos</t>
  </si>
  <si>
    <t>* Boletines de prensa, ruedas de prensa, gira de medios, atención a periodistas
*Contenido web actualizado
Sinergias redes sociales
* Videos o animaciones</t>
  </si>
  <si>
    <t>* Piezas comunicativas diseñadas 
* Documentos corregidos
Piezas comunicativas impresas</t>
  </si>
  <si>
    <t>*Acciones o campañas de comunicación interna
*Acciones o campañas de comunicación externa
*Información publicada en canales disponibles en el Distrito, EAPB , IPS privadas
* Boletines internos de cada Subred
* Sinergias para redes sociales
* Asesorar y coordinar el desarrollo de eventos institucionles de acuerdo con los requerimientos de las dependencias de la SDS</t>
  </si>
  <si>
    <t>* Información publicada en canales de comunicación interna
*Elaboración y publicación de boletines internos</t>
  </si>
  <si>
    <t>Implementar el Modelo Integrado de Planeación y Gestión en la SDS.</t>
  </si>
  <si>
    <r>
      <t xml:space="preserve">Elaborar el plan de adecuación de gestión y desempeño </t>
    </r>
    <r>
      <rPr>
        <sz val="10"/>
        <color indexed="8"/>
        <rFont val="Arial"/>
        <family val="2"/>
      </rPr>
      <t xml:space="preserve">(cierre de brechas) </t>
    </r>
    <r>
      <rPr>
        <sz val="12"/>
        <color indexed="8"/>
        <rFont val="Arial"/>
        <family val="2"/>
      </rPr>
      <t>de la SDS</t>
    </r>
  </si>
  <si>
    <t>Plan de Adecuación de la SDS</t>
  </si>
  <si>
    <t>Participar en el Comité Institucional de Gestión y Desempeño de la SDS. 
(4% 1 por cada trimestre)</t>
  </si>
  <si>
    <t>Actas de reunión,  presentaciones, entre otros</t>
  </si>
  <si>
    <t>Elaborar el informe de Gestión y Desempeño.
4 % (1 por cada tirmestre)</t>
  </si>
  <si>
    <t>Informes de Gestión y Desempeño</t>
  </si>
  <si>
    <t>Realizar las acciones para el desarrollo de los componentes deTransparencia, acceso a la información y lucha contra la corrupción.</t>
  </si>
  <si>
    <t>Gestionar y monitorear los componentes del Plan Anticorrupcion y Atención al Ciudadano</t>
  </si>
  <si>
    <t>Realizar la formulación del PAAC.</t>
  </si>
  <si>
    <t>PAAC 2020</t>
  </si>
  <si>
    <t>Reportar la matriz de monitoreo del PAAC</t>
  </si>
  <si>
    <t>Matriz de monitoreo PAAC revisada y consolidada.</t>
  </si>
  <si>
    <t>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</si>
  <si>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Remitir oportunamente los documentos soporte en cumplimiento al TAIP - ITEP. ITB- (Tener en cuenta los tiempos establecidos en la normatividad vigente, así como los definidos en el plan de trabajo)</t>
  </si>
  <si>
    <t>Documentos publicados en la pagina WEB de la SDS.</t>
  </si>
  <si>
    <t>Analizar la Percepción del Cliente</t>
  </si>
  <si>
    <t>PROCESO: GESTIÓN DE COMUNICACIONES</t>
  </si>
  <si>
    <t>Realizar las Acciones para la Implementación de las Políticas de Gestión y Desempeño de la SDS</t>
  </si>
  <si>
    <t>Oficina Asesora de Comunicaciones</t>
  </si>
  <si>
    <t>Promedio</t>
  </si>
  <si>
    <t>Suma</t>
  </si>
  <si>
    <t>Decreciente</t>
  </si>
  <si>
    <t>Creciente</t>
  </si>
  <si>
    <t>Estable</t>
  </si>
  <si>
    <t>Pesos (S)</t>
  </si>
  <si>
    <t>Días</t>
  </si>
  <si>
    <t>Porcentaje</t>
  </si>
  <si>
    <t>Cantidad</t>
  </si>
  <si>
    <t>Anual</t>
  </si>
  <si>
    <t>Semestral</t>
  </si>
  <si>
    <t>Trimestral</t>
  </si>
  <si>
    <t>Mensual</t>
  </si>
  <si>
    <t>Efectividad</t>
  </si>
  <si>
    <t>Eficiencia</t>
  </si>
  <si>
    <t>Eficacia</t>
  </si>
  <si>
    <t>Subsistema de Responsabilidad Social (SRS)</t>
  </si>
  <si>
    <t>Subsistema Interno de Gestión Documental y Archivo (SIGA)</t>
  </si>
  <si>
    <t>Subsistema de Seguridad de la Información (SSI)</t>
  </si>
  <si>
    <t>Subsistema de Gestión Ambiental (SGA)</t>
  </si>
  <si>
    <t>Subsistema de Seguridad y Salud en el Trabajo (S&amp;ST)</t>
  </si>
  <si>
    <t>Subsistema de Control Interno (SCI)</t>
  </si>
  <si>
    <t>Subsistema de Gestión de Calidad (SGC)</t>
  </si>
  <si>
    <t>Provisión de servicios de salud</t>
  </si>
  <si>
    <t>Política y Gerencia estratégica</t>
  </si>
  <si>
    <t>Planeación y Gestión Sectorial</t>
  </si>
  <si>
    <t>Planeación Institucional y Calidad</t>
  </si>
  <si>
    <t>Inspección, vigilancia y control</t>
  </si>
  <si>
    <t>Gestión social en salud</t>
  </si>
  <si>
    <t xml:space="preserve">Gestión Juridica </t>
  </si>
  <si>
    <t>Gestión Financiera</t>
  </si>
  <si>
    <t>Gestión en Salud Pública</t>
  </si>
  <si>
    <t>Gestion del Talento Humano</t>
  </si>
  <si>
    <t>Gestión del conocimiento e innovación</t>
  </si>
  <si>
    <t>Gestión de urgencias, emergencias y desastres</t>
  </si>
  <si>
    <t>Gestión de TIC</t>
  </si>
  <si>
    <t>Gestión de Bienes y Servicios</t>
  </si>
  <si>
    <t>Gestión Contractual</t>
  </si>
  <si>
    <t xml:space="preserve">Gestión Comunicaciones </t>
  </si>
  <si>
    <t>Control Disciplinario</t>
  </si>
  <si>
    <t>Calidad de servicios de salud</t>
  </si>
  <si>
    <t>Asegurar Salud</t>
  </si>
  <si>
    <t>TIPO DE MEDICIÓN</t>
  </si>
  <si>
    <t>TENDENCIA</t>
  </si>
  <si>
    <t>%</t>
  </si>
  <si>
    <t>UNIDAD DE MEDIDA</t>
  </si>
  <si>
    <t>PROYECTO</t>
  </si>
  <si>
    <t>LINEA BASE</t>
  </si>
  <si>
    <t>PECO</t>
  </si>
  <si>
    <t>(a/b) * 100</t>
  </si>
  <si>
    <t>FUENTE DE LA INFORMACIÓN</t>
  </si>
  <si>
    <t>FÓRMULA DEL INDICADOR</t>
  </si>
  <si>
    <t>B: Total de actividades programadas del PECO para el periodo.</t>
  </si>
  <si>
    <t>A: Actividades desarrolladas dentro del PECO en el periodo.</t>
  </si>
  <si>
    <t>DESCRIPCIÓN DE LAS VARIABLES DEL INDICADOR</t>
  </si>
  <si>
    <t>VALOR PROGRAMADO AÑO</t>
  </si>
  <si>
    <t>META ASOCIADA AL INDICADOR</t>
  </si>
  <si>
    <t>Jefe de Oficina</t>
  </si>
  <si>
    <t>Porcentaje de actividades para desarrollar las estrategias de comunicación de la entidad.</t>
  </si>
  <si>
    <t>TIPO DE INDICADOR</t>
  </si>
  <si>
    <t>RESPONSABLE DE LA MEDICIÓN</t>
  </si>
  <si>
    <t>NOMBRE DEL INDICADOR</t>
  </si>
  <si>
    <t>PROCESO</t>
  </si>
  <si>
    <t>Elaborado por: Luis Carlos Martinez Revisado por: Oscar Ramiro Reyes Aprobado por: Sonia Luz Florez Gutierrez</t>
  </si>
  <si>
    <t>DIRECCIÓN DE PLANEACIÓN INSTITUCIONAL Y CALIDAD
SISTEMA INTEGRADO DE GESTIÓN
CONTROL DOCUMENTAL
HOJA DE VIDA DE INDICADORES 
Código: SDS-PYC-FT.022 V.3</t>
  </si>
  <si>
    <t>APROBO</t>
  </si>
  <si>
    <t>REVISO</t>
  </si>
  <si>
    <t>ELABORO</t>
  </si>
  <si>
    <t>Firma</t>
  </si>
  <si>
    <t>Directora</t>
  </si>
  <si>
    <t>Profesional Especializado</t>
  </si>
  <si>
    <t>Profesional Universitario</t>
  </si>
  <si>
    <t>Cargo</t>
  </si>
  <si>
    <t>Sonia Luz Florez Gutierrez</t>
  </si>
  <si>
    <t>Oscar Ramiro Reyes Muñoz</t>
  </si>
  <si>
    <t>Alvaro Augusto Amado C</t>
  </si>
  <si>
    <t>Nombre</t>
  </si>
  <si>
    <t>Se actualiza el formato incluyendo elementos como recursos y objetivos del sistema de gestión.</t>
  </si>
  <si>
    <t>Enero de 2020</t>
  </si>
  <si>
    <t>RAZÓN DE LA ACTUALIZACIÓN</t>
  </si>
  <si>
    <t>FECHA</t>
  </si>
  <si>
    <t>VERSIÓN</t>
  </si>
  <si>
    <t>OBJETIVO DEL SISTEMA DE GESTIÓN</t>
  </si>
  <si>
    <t>Funcionamiento</t>
  </si>
  <si>
    <t>Proyecto No:
Meta del Proyecto:</t>
  </si>
  <si>
    <t>Inversión</t>
  </si>
  <si>
    <t>RECURSOS</t>
  </si>
  <si>
    <t>Procentaje</t>
  </si>
  <si>
    <t>Plan Operativo de Gestión y Desempeño</t>
  </si>
  <si>
    <t>a/b * 100</t>
  </si>
  <si>
    <t>b= Acciones programadas para el Mantenimiento y Sostenibilidad del Sistema  de Gestión de la SDS</t>
  </si>
  <si>
    <t>a= Acciones ejecutadas para el Mantenimiento y Sostenibilidad del Sistema  de Gestión de la SDS</t>
  </si>
  <si>
    <t>Realizar las acciones necesarias para el Mantenimiento y Sostenibilidad del Sistema  de Gestión de la SDS</t>
  </si>
  <si>
    <t>Profesional Universitario o Especializado (Gestor de Calidad)</t>
  </si>
  <si>
    <t>Mantenimiento y Sostenibilidad del Sistema  de Gestión de la SDS</t>
  </si>
  <si>
    <t>DIRECCIÓN DE PLANEACIÓN INSTITUCIONAL Y CALIDAD
SISTEMA INTEGRADO DE GESTIÓN
CONTROL DOCUMENTAL
HOJA DE VIDA DE INDICADORES 
Código: SDS-PYC-FT.022 V.4</t>
  </si>
  <si>
    <t>Implementación de las politicas de gestión y desempeño.</t>
  </si>
  <si>
    <t>Realizar las acciones para la implementación de las politicas de gestión y desempeño.</t>
  </si>
  <si>
    <t>a= Acciones ejecutadas para la implementación de las politicas de gestión y desempeño.</t>
  </si>
  <si>
    <t>b= Acciones programadas para la implementación de las politicas de gestión y desempeño.</t>
  </si>
  <si>
    <t>Proyecto No: 
Meta del Proyecto:</t>
  </si>
  <si>
    <t>Medicion de los componentes de Transparencia, acceso a la información y lucha contra la corrupción.</t>
  </si>
  <si>
    <t>Realizar las acciones para el desarrollo de los componenetes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</si>
  <si>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</si>
  <si>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</si>
  <si>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>Fortalecer los procesos que soporten la gestión misional y estratégica de la entidad, mediante acciones que promuevan la administración transparente de los recursos, la gestión institucional, el ejercicio de la gobernanza y la corresponsabilidad social en salud.</t>
  </si>
  <si>
    <t xml:space="preserve">Mantenimiento y Sostenibilidad del Sistema  de Gestión de la SDS
</t>
  </si>
  <si>
    <t>Desarrollar el plan estratégico de comunicaciones conforme a los temas priorizados por la SDS para cada vigencia.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</si>
</sst>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28"/>
      <color indexed="8"/>
      <name val="Arial"/>
      <family val="2"/>
    </font>
    <font>
      <b/>
      <sz val="12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6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9" fontId="69" fillId="0" borderId="0" xfId="56" applyNumberFormat="1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/>
    </xf>
    <xf numFmtId="2" fontId="68" fillId="33" borderId="10" xfId="0" applyNumberFormat="1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justify" vertical="center" wrapText="1"/>
    </xf>
    <xf numFmtId="9" fontId="68" fillId="0" borderId="10" xfId="56" applyFont="1" applyBorder="1" applyAlignment="1">
      <alignment horizontal="center" vertical="center"/>
    </xf>
    <xf numFmtId="9" fontId="68" fillId="33" borderId="10" xfId="56" applyFont="1" applyFill="1" applyBorder="1" applyAlignment="1">
      <alignment horizontal="center" vertical="center"/>
    </xf>
    <xf numFmtId="9" fontId="70" fillId="34" borderId="10" xfId="56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9" fontId="17" fillId="0" borderId="10" xfId="56" applyFont="1" applyFill="1" applyBorder="1" applyAlignment="1">
      <alignment horizontal="center" vertical="center" wrapText="1"/>
    </xf>
    <xf numFmtId="9" fontId="72" fillId="23" borderId="10" xfId="56" applyFont="1" applyFill="1" applyBorder="1" applyAlignment="1">
      <alignment horizontal="center" vertical="center" wrapText="1"/>
    </xf>
    <xf numFmtId="9" fontId="72" fillId="35" borderId="10" xfId="56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2" fontId="69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9" fontId="68" fillId="0" borderId="10" xfId="56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left" vertical="center" wrapText="1"/>
    </xf>
    <xf numFmtId="9" fontId="68" fillId="33" borderId="10" xfId="0" applyNumberFormat="1" applyFont="1" applyFill="1" applyBorder="1" applyAlignment="1">
      <alignment horizontal="center" vertical="center"/>
    </xf>
    <xf numFmtId="10" fontId="69" fillId="0" borderId="10" xfId="56" applyNumberFormat="1" applyFont="1" applyBorder="1" applyAlignment="1">
      <alignment horizontal="center" vertical="center"/>
    </xf>
    <xf numFmtId="9" fontId="70" fillId="34" borderId="10" xfId="0" applyNumberFormat="1" applyFont="1" applyFill="1" applyBorder="1" applyAlignment="1">
      <alignment horizontal="center"/>
    </xf>
    <xf numFmtId="164" fontId="68" fillId="0" borderId="13" xfId="56" applyNumberFormat="1" applyFont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10" fontId="68" fillId="33" borderId="10" xfId="56" applyNumberFormat="1" applyFont="1" applyFill="1" applyBorder="1" applyAlignment="1">
      <alignment horizontal="center" vertical="center"/>
    </xf>
    <xf numFmtId="10" fontId="68" fillId="33" borderId="10" xfId="0" applyNumberFormat="1" applyFont="1" applyFill="1" applyBorder="1" applyAlignment="1">
      <alignment horizontal="center" vertical="center"/>
    </xf>
    <xf numFmtId="10" fontId="70" fillId="34" borderId="10" xfId="56" applyNumberFormat="1" applyFont="1" applyFill="1" applyBorder="1" applyAlignment="1">
      <alignment horizontal="center"/>
    </xf>
    <xf numFmtId="9" fontId="68" fillId="33" borderId="10" xfId="56" applyNumberFormat="1" applyFont="1" applyFill="1" applyBorder="1" applyAlignment="1">
      <alignment horizontal="center" vertical="center"/>
    </xf>
    <xf numFmtId="10" fontId="75" fillId="33" borderId="10" xfId="56" applyNumberFormat="1" applyFont="1" applyFill="1" applyBorder="1" applyAlignment="1">
      <alignment horizontal="center" vertical="center" wrapText="1"/>
    </xf>
    <xf numFmtId="10" fontId="68" fillId="0" borderId="10" xfId="56" applyNumberFormat="1" applyFont="1" applyFill="1" applyBorder="1" applyAlignment="1">
      <alignment horizontal="center" vertical="center"/>
    </xf>
    <xf numFmtId="10" fontId="69" fillId="0" borderId="10" xfId="56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 wrapText="1"/>
    </xf>
    <xf numFmtId="0" fontId="53" fillId="36" borderId="10" xfId="46" applyFill="1" applyBorder="1" applyAlignment="1" quotePrefix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3" fillId="0" borderId="14" xfId="54" applyFont="1" applyBorder="1" applyAlignment="1">
      <alignment vertical="center" wrapText="1"/>
      <protection/>
    </xf>
    <xf numFmtId="0" fontId="23" fillId="0" borderId="15" xfId="54" applyFont="1" applyBorder="1" applyAlignment="1">
      <alignment vertical="center" wrapText="1"/>
      <protection/>
    </xf>
    <xf numFmtId="0" fontId="23" fillId="0" borderId="16" xfId="54" applyFont="1" applyBorder="1" applyAlignment="1">
      <alignment vertical="center" wrapText="1"/>
      <protection/>
    </xf>
    <xf numFmtId="0" fontId="23" fillId="0" borderId="17" xfId="54" applyFont="1" applyBorder="1" applyAlignment="1">
      <alignment vertical="center"/>
      <protection/>
    </xf>
    <xf numFmtId="0" fontId="23" fillId="0" borderId="14" xfId="54" applyFont="1" applyBorder="1" applyAlignment="1">
      <alignment horizontal="center" vertical="center" wrapText="1"/>
      <protection/>
    </xf>
    <xf numFmtId="0" fontId="23" fillId="0" borderId="15" xfId="54" applyFont="1" applyBorder="1" applyAlignment="1">
      <alignment horizontal="center" vertical="center" wrapText="1"/>
      <protection/>
    </xf>
    <xf numFmtId="0" fontId="23" fillId="0" borderId="16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/>
      <protection/>
    </xf>
    <xf numFmtId="0" fontId="23" fillId="0" borderId="15" xfId="54" applyFont="1" applyBorder="1" applyAlignment="1">
      <alignment horizontal="right" vertical="center"/>
      <protection/>
    </xf>
    <xf numFmtId="0" fontId="23" fillId="0" borderId="15" xfId="54" applyFont="1" applyBorder="1" applyAlignment="1">
      <alignment vertical="center"/>
      <protection/>
    </xf>
    <xf numFmtId="0" fontId="23" fillId="0" borderId="15" xfId="54" applyFont="1" applyBorder="1" applyAlignment="1">
      <alignment horizontal="justify" vertical="center" wrapText="1"/>
      <protection/>
    </xf>
    <xf numFmtId="0" fontId="23" fillId="0" borderId="16" xfId="54" applyFont="1" applyBorder="1" applyAlignment="1">
      <alignment horizontal="justify" vertical="center" wrapText="1"/>
      <protection/>
    </xf>
    <xf numFmtId="0" fontId="23" fillId="0" borderId="18" xfId="54" applyFont="1" applyBorder="1" applyAlignment="1">
      <alignment horizontal="center" vertical="center"/>
      <protection/>
    </xf>
    <xf numFmtId="0" fontId="23" fillId="0" borderId="0" xfId="54" applyFont="1" applyAlignment="1">
      <alignment horizontal="center" vertical="center"/>
      <protection/>
    </xf>
    <xf numFmtId="0" fontId="24" fillId="0" borderId="19" xfId="54" applyFont="1" applyBorder="1" applyAlignment="1">
      <alignment horizontal="center" vertical="center"/>
      <protection/>
    </xf>
    <xf numFmtId="0" fontId="24" fillId="0" borderId="20" xfId="54" applyFont="1" applyBorder="1" applyAlignment="1">
      <alignment horizontal="center" vertical="center"/>
      <protection/>
    </xf>
    <xf numFmtId="0" fontId="20" fillId="0" borderId="18" xfId="54" applyFont="1" applyBorder="1" applyAlignment="1">
      <alignment vertical="center"/>
      <protection/>
    </xf>
    <xf numFmtId="0" fontId="20" fillId="0" borderId="0" xfId="54" applyFont="1" applyAlignment="1">
      <alignment vertical="center"/>
      <protection/>
    </xf>
    <xf numFmtId="0" fontId="20" fillId="0" borderId="11" xfId="54" applyFont="1" applyBorder="1" applyAlignment="1">
      <alignment vertical="center"/>
      <protection/>
    </xf>
    <xf numFmtId="0" fontId="22" fillId="0" borderId="17" xfId="54" applyBorder="1" applyAlignment="1">
      <alignment vertical="center"/>
      <protection/>
    </xf>
    <xf numFmtId="0" fontId="22" fillId="0" borderId="21" xfId="54" applyBorder="1" applyAlignment="1">
      <alignment vertical="center"/>
      <protection/>
    </xf>
    <xf numFmtId="0" fontId="22" fillId="0" borderId="22" xfId="54" applyBorder="1" applyAlignment="1">
      <alignment vertical="center"/>
      <protection/>
    </xf>
    <xf numFmtId="0" fontId="76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0" fontId="68" fillId="0" borderId="10" xfId="56" applyNumberFormat="1" applyFont="1" applyBorder="1" applyAlignment="1">
      <alignment horizontal="center" vertical="center"/>
    </xf>
    <xf numFmtId="10" fontId="68" fillId="0" borderId="13" xfId="56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9" fontId="68" fillId="34" borderId="10" xfId="0" applyNumberFormat="1" applyFont="1" applyFill="1" applyBorder="1" applyAlignment="1">
      <alignment horizontal="center" vertical="center"/>
    </xf>
    <xf numFmtId="9" fontId="72" fillId="23" borderId="10" xfId="56" applyNumberFormat="1" applyFont="1" applyFill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2" fontId="75" fillId="36" borderId="24" xfId="0" applyNumberFormat="1" applyFont="1" applyFill="1" applyBorder="1" applyAlignment="1">
      <alignment horizontal="center" vertical="center" wrapText="1"/>
    </xf>
    <xf numFmtId="2" fontId="75" fillId="36" borderId="19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10" fontId="69" fillId="0" borderId="13" xfId="56" applyNumberFormat="1" applyFont="1" applyFill="1" applyBorder="1" applyAlignment="1">
      <alignment horizontal="center" vertical="center"/>
    </xf>
    <xf numFmtId="10" fontId="69" fillId="0" borderId="25" xfId="56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164" fontId="68" fillId="0" borderId="13" xfId="56" applyNumberFormat="1" applyFont="1" applyBorder="1" applyAlignment="1">
      <alignment horizontal="center" vertical="center"/>
    </xf>
    <xf numFmtId="164" fontId="68" fillId="0" borderId="26" xfId="56" applyNumberFormat="1" applyFont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69" fillId="0" borderId="13" xfId="0" applyFont="1" applyBorder="1" applyAlignment="1">
      <alignment horizontal="left" vertical="center" wrapText="1"/>
    </xf>
    <xf numFmtId="0" fontId="69" fillId="0" borderId="26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10" fontId="68" fillId="0" borderId="13" xfId="56" applyNumberFormat="1" applyFont="1" applyFill="1" applyBorder="1" applyAlignment="1">
      <alignment horizontal="center" vertical="center"/>
    </xf>
    <xf numFmtId="10" fontId="68" fillId="0" borderId="26" xfId="56" applyNumberFormat="1" applyFont="1" applyFill="1" applyBorder="1" applyAlignment="1">
      <alignment horizontal="center" vertical="center"/>
    </xf>
    <xf numFmtId="10" fontId="68" fillId="0" borderId="25" xfId="56" applyNumberFormat="1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10" fontId="69" fillId="0" borderId="27" xfId="56" applyNumberFormat="1" applyFont="1" applyBorder="1" applyAlignment="1">
      <alignment horizontal="center" vertical="center"/>
    </xf>
    <xf numFmtId="10" fontId="69" fillId="0" borderId="28" xfId="56" applyNumberFormat="1" applyFont="1" applyBorder="1" applyAlignment="1">
      <alignment horizontal="center" vertical="center"/>
    </xf>
    <xf numFmtId="10" fontId="69" fillId="0" borderId="29" xfId="56" applyNumberFormat="1" applyFont="1" applyBorder="1" applyAlignment="1">
      <alignment horizontal="center" vertical="center"/>
    </xf>
    <xf numFmtId="10" fontId="68" fillId="0" borderId="13" xfId="0" applyNumberFormat="1" applyFont="1" applyFill="1" applyBorder="1" applyAlignment="1">
      <alignment horizontal="center" vertical="center"/>
    </xf>
    <xf numFmtId="10" fontId="68" fillId="0" borderId="26" xfId="0" applyNumberFormat="1" applyFont="1" applyFill="1" applyBorder="1" applyAlignment="1">
      <alignment horizontal="center" vertical="center"/>
    </xf>
    <xf numFmtId="10" fontId="68" fillId="0" borderId="25" xfId="0" applyNumberFormat="1" applyFont="1" applyFill="1" applyBorder="1" applyAlignment="1">
      <alignment horizontal="center" vertical="center"/>
    </xf>
    <xf numFmtId="0" fontId="22" fillId="0" borderId="34" xfId="54" applyBorder="1" applyAlignment="1">
      <alignment horizontal="center" vertical="center"/>
      <protection/>
    </xf>
    <xf numFmtId="0" fontId="22" fillId="0" borderId="35" xfId="54" applyBorder="1" applyAlignment="1">
      <alignment horizontal="center" vertical="center"/>
      <protection/>
    </xf>
    <xf numFmtId="0" fontId="26" fillId="0" borderId="35" xfId="54" applyFont="1" applyBorder="1" applyAlignment="1">
      <alignment horizontal="center" vertical="center" wrapText="1"/>
      <protection/>
    </xf>
    <xf numFmtId="0" fontId="26" fillId="0" borderId="35" xfId="54" applyFont="1" applyBorder="1" applyAlignment="1">
      <alignment horizontal="center" vertical="center"/>
      <protection/>
    </xf>
    <xf numFmtId="0" fontId="25" fillId="0" borderId="36" xfId="54" applyFont="1" applyBorder="1" applyAlignment="1">
      <alignment horizontal="left" vertical="center" wrapText="1"/>
      <protection/>
    </xf>
    <xf numFmtId="0" fontId="25" fillId="0" borderId="37" xfId="54" applyFont="1" applyBorder="1" applyAlignment="1">
      <alignment horizontal="left" vertical="center"/>
      <protection/>
    </xf>
    <xf numFmtId="0" fontId="25" fillId="0" borderId="38" xfId="54" applyFont="1" applyBorder="1" applyAlignment="1">
      <alignment horizontal="left" vertical="center"/>
      <protection/>
    </xf>
    <xf numFmtId="0" fontId="22" fillId="0" borderId="39" xfId="54" applyBorder="1" applyAlignment="1">
      <alignment horizontal="center" vertical="center"/>
      <protection/>
    </xf>
    <xf numFmtId="0" fontId="24" fillId="37" borderId="20" xfId="54" applyFont="1" applyFill="1" applyBorder="1" applyAlignment="1">
      <alignment horizontal="left" vertical="center"/>
      <protection/>
    </xf>
    <xf numFmtId="0" fontId="24" fillId="37" borderId="19" xfId="54" applyFont="1" applyFill="1" applyBorder="1" applyAlignment="1">
      <alignment horizontal="left" vertical="center"/>
      <protection/>
    </xf>
    <xf numFmtId="0" fontId="24" fillId="37" borderId="23" xfId="54" applyFont="1" applyFill="1" applyBorder="1" applyAlignment="1">
      <alignment horizontal="left" vertical="center"/>
      <protection/>
    </xf>
    <xf numFmtId="0" fontId="23" fillId="0" borderId="24" xfId="54" applyFont="1" applyBorder="1" applyAlignment="1">
      <alignment horizontal="left" vertical="center"/>
      <protection/>
    </xf>
    <xf numFmtId="0" fontId="23" fillId="0" borderId="19" xfId="54" applyFont="1" applyBorder="1" applyAlignment="1">
      <alignment horizontal="left" vertical="center"/>
      <protection/>
    </xf>
    <xf numFmtId="0" fontId="23" fillId="0" borderId="40" xfId="54" applyFont="1" applyBorder="1" applyAlignment="1">
      <alignment horizontal="left" vertical="center"/>
      <protection/>
    </xf>
    <xf numFmtId="0" fontId="23" fillId="0" borderId="12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41" xfId="54" applyFont="1" applyBorder="1" applyAlignment="1">
      <alignment horizontal="center" vertical="center" wrapText="1"/>
      <protection/>
    </xf>
    <xf numFmtId="0" fontId="24" fillId="37" borderId="12" xfId="54" applyFont="1" applyFill="1" applyBorder="1" applyAlignment="1">
      <alignment horizontal="center" vertical="center"/>
      <protection/>
    </xf>
    <xf numFmtId="0" fontId="24" fillId="37" borderId="10" xfId="54" applyFont="1" applyFill="1" applyBorder="1" applyAlignment="1">
      <alignment horizontal="center" vertical="center"/>
      <protection/>
    </xf>
    <xf numFmtId="0" fontId="24" fillId="37" borderId="24" xfId="54" applyFont="1" applyFill="1" applyBorder="1" applyAlignment="1">
      <alignment horizontal="center" vertical="center"/>
      <protection/>
    </xf>
    <xf numFmtId="0" fontId="24" fillId="37" borderId="19" xfId="54" applyFont="1" applyFill="1" applyBorder="1" applyAlignment="1">
      <alignment horizontal="center" vertical="center"/>
      <protection/>
    </xf>
    <xf numFmtId="0" fontId="24" fillId="37" borderId="40" xfId="54" applyFont="1" applyFill="1" applyBorder="1" applyAlignment="1">
      <alignment horizontal="center" vertical="center"/>
      <protection/>
    </xf>
    <xf numFmtId="0" fontId="23" fillId="38" borderId="22" xfId="54" applyFont="1" applyFill="1" applyBorder="1" applyAlignment="1">
      <alignment horizontal="center" vertical="center" wrapText="1"/>
      <protection/>
    </xf>
    <xf numFmtId="0" fontId="23" fillId="38" borderId="21" xfId="54" applyFont="1" applyFill="1" applyBorder="1" applyAlignment="1">
      <alignment horizontal="center" vertical="center" wrapText="1"/>
      <protection/>
    </xf>
    <xf numFmtId="0" fontId="23" fillId="38" borderId="42" xfId="54" applyFont="1" applyFill="1" applyBorder="1" applyAlignment="1">
      <alignment horizontal="center" vertical="center" wrapText="1"/>
      <protection/>
    </xf>
    <xf numFmtId="0" fontId="24" fillId="39" borderId="12" xfId="54" applyFont="1" applyFill="1" applyBorder="1" applyAlignment="1">
      <alignment horizontal="center" vertical="center"/>
      <protection/>
    </xf>
    <xf numFmtId="0" fontId="24" fillId="39" borderId="10" xfId="54" applyFont="1" applyFill="1" applyBorder="1" applyAlignment="1">
      <alignment horizontal="center" vertical="center"/>
      <protection/>
    </xf>
    <xf numFmtId="0" fontId="24" fillId="39" borderId="24" xfId="54" applyFont="1" applyFill="1" applyBorder="1" applyAlignment="1">
      <alignment horizontal="center" vertical="center" wrapText="1"/>
      <protection/>
    </xf>
    <xf numFmtId="0" fontId="24" fillId="39" borderId="19" xfId="54" applyFont="1" applyFill="1" applyBorder="1" applyAlignment="1">
      <alignment horizontal="center" vertical="center" wrapText="1"/>
      <protection/>
    </xf>
    <xf numFmtId="0" fontId="24" fillId="39" borderId="40" xfId="54" applyFont="1" applyFill="1" applyBorder="1" applyAlignment="1">
      <alignment horizontal="center" vertical="center" wrapText="1"/>
      <protection/>
    </xf>
    <xf numFmtId="0" fontId="23" fillId="0" borderId="12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9" fontId="23" fillId="0" borderId="10" xfId="54" applyNumberFormat="1" applyFont="1" applyBorder="1" applyAlignment="1">
      <alignment horizontal="center" vertical="center" wrapText="1"/>
      <protection/>
    </xf>
    <xf numFmtId="0" fontId="24" fillId="39" borderId="20" xfId="54" applyFont="1" applyFill="1" applyBorder="1" applyAlignment="1">
      <alignment horizontal="center" vertical="center"/>
      <protection/>
    </xf>
    <xf numFmtId="0" fontId="24" fillId="39" borderId="19" xfId="54" applyFont="1" applyFill="1" applyBorder="1" applyAlignment="1">
      <alignment horizontal="center" vertical="center"/>
      <protection/>
    </xf>
    <xf numFmtId="0" fontId="24" fillId="39" borderId="40" xfId="54" applyFont="1" applyFill="1" applyBorder="1" applyAlignment="1">
      <alignment horizontal="center" vertical="center"/>
      <protection/>
    </xf>
    <xf numFmtId="0" fontId="24" fillId="39" borderId="24" xfId="54" applyFont="1" applyFill="1" applyBorder="1" applyAlignment="1">
      <alignment horizontal="center" vertical="center"/>
      <protection/>
    </xf>
    <xf numFmtId="0" fontId="24" fillId="39" borderId="33" xfId="54" applyFont="1" applyFill="1" applyBorder="1" applyAlignment="1">
      <alignment horizontal="center" vertical="center"/>
      <protection/>
    </xf>
    <xf numFmtId="0" fontId="24" fillId="39" borderId="21" xfId="54" applyFont="1" applyFill="1" applyBorder="1" applyAlignment="1">
      <alignment horizontal="center" vertical="center"/>
      <protection/>
    </xf>
    <xf numFmtId="0" fontId="24" fillId="39" borderId="43" xfId="54" applyFont="1" applyFill="1" applyBorder="1" applyAlignment="1">
      <alignment horizontal="center" vertical="center"/>
      <protection/>
    </xf>
    <xf numFmtId="0" fontId="0" fillId="36" borderId="10" xfId="0" applyFill="1" applyBorder="1" applyAlignment="1">
      <alignment horizontal="center"/>
    </xf>
    <xf numFmtId="0" fontId="23" fillId="0" borderId="20" xfId="54" applyFont="1" applyBorder="1" applyAlignment="1">
      <alignment horizontal="center" vertical="center" wrapText="1"/>
      <protection/>
    </xf>
    <xf numFmtId="0" fontId="23" fillId="0" borderId="19" xfId="54" applyFont="1" applyBorder="1" applyAlignment="1">
      <alignment horizontal="center" vertical="center" wrapText="1"/>
      <protection/>
    </xf>
    <xf numFmtId="0" fontId="23" fillId="36" borderId="10" xfId="54" applyFont="1" applyFill="1" applyBorder="1" applyAlignment="1">
      <alignment horizontal="center" vertical="center" wrapText="1"/>
      <protection/>
    </xf>
    <xf numFmtId="0" fontId="24" fillId="39" borderId="23" xfId="54" applyFont="1" applyFill="1" applyBorder="1" applyAlignment="1">
      <alignment horizontal="center" vertical="center"/>
      <protection/>
    </xf>
    <xf numFmtId="9" fontId="23" fillId="0" borderId="20" xfId="54" applyNumberFormat="1" applyFont="1" applyBorder="1" applyAlignment="1">
      <alignment horizontal="center" vertical="center" wrapText="1"/>
      <protection/>
    </xf>
    <xf numFmtId="0" fontId="23" fillId="0" borderId="23" xfId="54" applyFont="1" applyBorder="1" applyAlignment="1">
      <alignment horizontal="center" vertical="center" wrapText="1"/>
      <protection/>
    </xf>
    <xf numFmtId="9" fontId="23" fillId="0" borderId="24" xfId="54" applyNumberFormat="1" applyFont="1" applyBorder="1" applyAlignment="1">
      <alignment horizontal="center" vertical="center" wrapText="1"/>
      <protection/>
    </xf>
    <xf numFmtId="0" fontId="23" fillId="0" borderId="40" xfId="54" applyFont="1" applyBorder="1" applyAlignment="1">
      <alignment horizontal="center" vertical="center" wrapText="1"/>
      <protection/>
    </xf>
    <xf numFmtId="0" fontId="24" fillId="39" borderId="16" xfId="54" applyFont="1" applyFill="1" applyBorder="1" applyAlignment="1">
      <alignment horizontal="center" vertical="center"/>
      <protection/>
    </xf>
    <xf numFmtId="0" fontId="24" fillId="39" borderId="15" xfId="54" applyFont="1" applyFill="1" applyBorder="1" applyAlignment="1">
      <alignment horizontal="center" vertical="center"/>
      <protection/>
    </xf>
    <xf numFmtId="0" fontId="24" fillId="39" borderId="44" xfId="54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23" fillId="0" borderId="12" xfId="54" applyFont="1" applyBorder="1" applyAlignment="1">
      <alignment horizontal="justify" vertical="center" wrapText="1"/>
      <protection/>
    </xf>
    <xf numFmtId="0" fontId="23" fillId="0" borderId="10" xfId="54" applyFont="1" applyBorder="1" applyAlignment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1733550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257175</xdr:rowOff>
    </xdr:from>
    <xdr:to>
      <xdr:col>1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285750</xdr:rowOff>
    </xdr:from>
    <xdr:to>
      <xdr:col>9</xdr:col>
      <xdr:colOff>1562100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54225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66675</xdr:rowOff>
    </xdr:from>
    <xdr:to>
      <xdr:col>2</xdr:col>
      <xdr:colOff>400050</xdr:colOff>
      <xdr:row>1</xdr:row>
      <xdr:rowOff>847725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3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</xdr:row>
      <xdr:rowOff>57150</xdr:rowOff>
    </xdr:from>
    <xdr:to>
      <xdr:col>13</xdr:col>
      <xdr:colOff>371475</xdr:colOff>
      <xdr:row>1</xdr:row>
      <xdr:rowOff>838200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238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"/>
  <sheetViews>
    <sheetView tabSelected="1" zoomScale="70" zoomScaleNormal="70" zoomScaleSheetLayoutView="100" zoomScalePageLayoutView="0" workbookViewId="0" topLeftCell="A1">
      <selection activeCell="B4" sqref="B4"/>
    </sheetView>
  </sheetViews>
  <sheetFormatPr defaultColWidth="11.421875" defaultRowHeight="15"/>
  <cols>
    <col min="1" max="1" width="37.00390625" style="12" customWidth="1"/>
    <col min="2" max="2" width="32.7109375" style="12" bestFit="1" customWidth="1"/>
    <col min="3" max="3" width="27.8515625" style="12" customWidth="1"/>
    <col min="4" max="4" width="22.7109375" style="12" customWidth="1"/>
    <col min="5" max="5" width="20.421875" style="12" bestFit="1" customWidth="1"/>
    <col min="6" max="6" width="25.7109375" style="12" bestFit="1" customWidth="1"/>
    <col min="7" max="7" width="26.421875" style="12" bestFit="1" customWidth="1"/>
    <col min="8" max="8" width="25.7109375" style="12" bestFit="1" customWidth="1"/>
    <col min="9" max="9" width="25.57421875" style="12" bestFit="1" customWidth="1"/>
    <col min="10" max="10" width="26.8515625" style="12" bestFit="1" customWidth="1"/>
    <col min="11" max="11" width="3.421875" style="12" bestFit="1" customWidth="1"/>
    <col min="12" max="64" width="11.421875" style="12" customWidth="1"/>
    <col min="65" max="66" width="0" style="12" hidden="1" customWidth="1"/>
    <col min="67" max="16384" width="11.421875" style="12" customWidth="1"/>
  </cols>
  <sheetData>
    <row r="1" spans="1:10" s="1" customFormat="1" ht="108.75" customHeight="1">
      <c r="A1" s="28"/>
      <c r="B1" s="98" t="s">
        <v>26</v>
      </c>
      <c r="C1" s="98"/>
      <c r="D1" s="98"/>
      <c r="E1" s="98"/>
      <c r="F1" s="98"/>
      <c r="G1" s="98"/>
      <c r="H1" s="98" t="s">
        <v>0</v>
      </c>
      <c r="I1" s="98"/>
      <c r="J1" s="29"/>
    </row>
    <row r="2" spans="1:67" s="3" customFormat="1" ht="27">
      <c r="A2" s="99" t="s">
        <v>88</v>
      </c>
      <c r="B2" s="99"/>
      <c r="C2" s="99"/>
      <c r="D2" s="99"/>
      <c r="E2" s="99"/>
      <c r="F2" s="99"/>
      <c r="G2" s="99"/>
      <c r="H2" s="99"/>
      <c r="I2" s="2" t="s">
        <v>1</v>
      </c>
      <c r="J2" s="2"/>
      <c r="BM2" s="3" t="s">
        <v>2</v>
      </c>
      <c r="BN2" s="4" t="s">
        <v>3</v>
      </c>
      <c r="BO2" s="5"/>
    </row>
    <row r="3" spans="1:67" s="8" customFormat="1" ht="60.75">
      <c r="A3" s="6" t="s">
        <v>4</v>
      </c>
      <c r="B3" s="6" t="s">
        <v>5</v>
      </c>
      <c r="C3" s="7" t="s">
        <v>6</v>
      </c>
      <c r="D3" s="7" t="s">
        <v>7</v>
      </c>
      <c r="E3" s="7" t="s">
        <v>25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BM3" s="3" t="s">
        <v>13</v>
      </c>
      <c r="BN3" s="4" t="s">
        <v>14</v>
      </c>
      <c r="BO3" s="5"/>
    </row>
    <row r="4" spans="1:67" s="8" customFormat="1" ht="89.25">
      <c r="A4" s="60" t="s">
        <v>196</v>
      </c>
      <c r="B4" s="24" t="s">
        <v>27</v>
      </c>
      <c r="C4" s="61" t="s">
        <v>197</v>
      </c>
      <c r="D4" s="14" t="s">
        <v>90</v>
      </c>
      <c r="E4" s="31">
        <v>0.15</v>
      </c>
      <c r="F4" s="57">
        <f>'FORMULACIÓN PGDI - III.'!G27</f>
        <v>0.15300000000000002</v>
      </c>
      <c r="G4" s="57">
        <f>'FORMULACIÓN PGDI - III.'!H27</f>
        <v>0.24000000000000005</v>
      </c>
      <c r="H4" s="57">
        <f>'FORMULACIÓN PGDI - III.'!I27</f>
        <v>0.367</v>
      </c>
      <c r="I4" s="57">
        <f>'FORMULACIÓN PGDI - III.'!J27</f>
        <v>0.24000000000000005</v>
      </c>
      <c r="J4" s="32">
        <f>+SUM(F4:I4)</f>
        <v>1</v>
      </c>
      <c r="BM4" s="3"/>
      <c r="BN4" s="4"/>
      <c r="BO4" s="5"/>
    </row>
    <row r="5" spans="1:67" s="8" customFormat="1" ht="89.25">
      <c r="A5" s="60" t="s">
        <v>196</v>
      </c>
      <c r="B5" s="24" t="s">
        <v>89</v>
      </c>
      <c r="C5" s="61" t="s">
        <v>187</v>
      </c>
      <c r="D5" s="14" t="s">
        <v>90</v>
      </c>
      <c r="E5" s="31">
        <v>0.7</v>
      </c>
      <c r="F5" s="57">
        <f>'FORMULACIÓN PGDI - III.'!G37</f>
        <v>0.225</v>
      </c>
      <c r="G5" s="57">
        <f>'FORMULACIÓN PGDI - III.'!H37</f>
        <v>0.2583</v>
      </c>
      <c r="H5" s="57">
        <f>'FORMULACIÓN PGDI - III.'!I37</f>
        <v>0.2583</v>
      </c>
      <c r="I5" s="57">
        <f>'FORMULACIÓN PGDI - III.'!J37</f>
        <v>0.25839999999999996</v>
      </c>
      <c r="J5" s="93">
        <f>+SUM(F5:I5)</f>
        <v>0.9999999999999999</v>
      </c>
      <c r="BM5" s="3"/>
      <c r="BN5" s="4"/>
      <c r="BO5" s="5"/>
    </row>
    <row r="6" spans="1:67" s="8" customFormat="1" ht="89.25">
      <c r="A6" s="60" t="s">
        <v>196</v>
      </c>
      <c r="B6" s="24" t="s">
        <v>78</v>
      </c>
      <c r="C6" s="61" t="s">
        <v>192</v>
      </c>
      <c r="D6" s="14" t="s">
        <v>90</v>
      </c>
      <c r="E6" s="31">
        <v>0.15</v>
      </c>
      <c r="F6" s="57">
        <f>'FORMULACIÓN PGDI - III.'!G43</f>
        <v>0.25</v>
      </c>
      <c r="G6" s="57">
        <f>'FORMULACIÓN PGDI - III.'!H43</f>
        <v>0.25</v>
      </c>
      <c r="H6" s="57">
        <f>'FORMULACIÓN PGDI - III.'!I43</f>
        <v>0.25</v>
      </c>
      <c r="I6" s="57">
        <f>'FORMULACIÓN PGDI - III.'!J43</f>
        <v>0.25</v>
      </c>
      <c r="J6" s="32">
        <f>+SUM(F6:I6)</f>
        <v>1</v>
      </c>
      <c r="BM6" s="3"/>
      <c r="BN6" s="4"/>
      <c r="BO6" s="5"/>
    </row>
    <row r="7" spans="1:66" s="11" customFormat="1" ht="25.5">
      <c r="A7" s="94"/>
      <c r="B7" s="94"/>
      <c r="C7" s="94"/>
      <c r="D7" s="95"/>
      <c r="E7" s="33">
        <f>E4+E5+E6</f>
        <v>1</v>
      </c>
      <c r="F7" s="96"/>
      <c r="G7" s="97"/>
      <c r="H7" s="97"/>
      <c r="I7" s="97"/>
      <c r="J7" s="97"/>
      <c r="K7" s="10"/>
      <c r="BM7" s="3"/>
      <c r="BN7" s="30"/>
    </row>
  </sheetData>
  <sheetProtection/>
  <mergeCells count="5">
    <mergeCell ref="A7:D7"/>
    <mergeCell ref="F7:J7"/>
    <mergeCell ref="B1:G1"/>
    <mergeCell ref="H1:I1"/>
    <mergeCell ref="A2:H2"/>
  </mergeCells>
  <hyperlinks>
    <hyperlink ref="C4" location="'M1'!A1" display="'M1'!A1"/>
    <hyperlink ref="C5" location="'M2'!A1" display="'M2'!A1"/>
    <hyperlink ref="C6" location="'M3'!A1" display="'M3'!A1"/>
  </hyperlink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view="pageBreakPreview" zoomScale="85" zoomScaleNormal="85" zoomScaleSheetLayoutView="85" zoomScalePageLayoutView="0" workbookViewId="0" topLeftCell="A1">
      <selection activeCell="C28" sqref="C28:C31"/>
    </sheetView>
  </sheetViews>
  <sheetFormatPr defaultColWidth="11.421875" defaultRowHeight="15"/>
  <cols>
    <col min="1" max="1" width="27.28125" style="0" customWidth="1"/>
    <col min="2" max="2" width="22.421875" style="0" customWidth="1"/>
    <col min="3" max="3" width="29.28125" style="0" customWidth="1"/>
    <col min="4" max="4" width="18.00390625" style="0" bestFit="1" customWidth="1"/>
    <col min="5" max="5" width="29.28125" style="0" customWidth="1"/>
    <col min="6" max="6" width="22.8515625" style="0" customWidth="1"/>
    <col min="7" max="7" width="22.00390625" style="0" customWidth="1"/>
    <col min="8" max="8" width="17.140625" style="0" customWidth="1"/>
    <col min="9" max="10" width="29.28125" style="0" customWidth="1"/>
    <col min="252" max="252" width="22.421875" style="0" customWidth="1"/>
    <col min="253" max="16384" width="29.28125" style="0" customWidth="1"/>
  </cols>
  <sheetData>
    <row r="2" spans="2:10" ht="151.5" customHeight="1">
      <c r="B2" s="13"/>
      <c r="C2" s="98" t="s">
        <v>26</v>
      </c>
      <c r="D2" s="98"/>
      <c r="E2" s="98"/>
      <c r="F2" s="98"/>
      <c r="G2" s="98"/>
      <c r="H2" s="98"/>
      <c r="I2" s="14" t="s">
        <v>15</v>
      </c>
      <c r="J2" s="14"/>
    </row>
    <row r="3" spans="2:10" ht="20.25" customHeight="1">
      <c r="B3" s="110"/>
      <c r="C3" s="111"/>
      <c r="D3" s="111"/>
      <c r="E3" s="111"/>
      <c r="F3" s="111"/>
      <c r="G3" s="111"/>
      <c r="H3" s="111"/>
      <c r="I3" s="111"/>
      <c r="J3" s="111"/>
    </row>
    <row r="4" spans="2:10" ht="20.25" customHeight="1">
      <c r="B4" s="15"/>
      <c r="C4" s="16"/>
      <c r="D4" s="16"/>
      <c r="E4" s="16"/>
      <c r="F4" s="16"/>
      <c r="G4" s="16"/>
      <c r="H4" s="16"/>
      <c r="I4" s="16"/>
      <c r="J4" s="16"/>
    </row>
    <row r="5" spans="2:10" ht="75.75" customHeight="1">
      <c r="B5" s="17" t="s">
        <v>16</v>
      </c>
      <c r="C5" s="18" t="s">
        <v>17</v>
      </c>
      <c r="D5" s="19" t="s">
        <v>18</v>
      </c>
      <c r="E5" s="18" t="s">
        <v>19</v>
      </c>
      <c r="F5" s="9" t="s">
        <v>20</v>
      </c>
      <c r="G5" s="19" t="s">
        <v>8</v>
      </c>
      <c r="H5" s="19" t="s">
        <v>9</v>
      </c>
      <c r="I5" s="19" t="s">
        <v>21</v>
      </c>
      <c r="J5" s="19" t="s">
        <v>22</v>
      </c>
    </row>
    <row r="6" spans="2:12" ht="60" customHeight="1">
      <c r="B6" s="125" t="s">
        <v>27</v>
      </c>
      <c r="C6" s="37" t="s">
        <v>28</v>
      </c>
      <c r="D6" s="90">
        <v>0.27</v>
      </c>
      <c r="E6" s="36" t="s">
        <v>29</v>
      </c>
      <c r="F6" s="36" t="s">
        <v>32</v>
      </c>
      <c r="G6" s="89">
        <v>0.0675</v>
      </c>
      <c r="H6" s="89">
        <v>0.0675</v>
      </c>
      <c r="I6" s="89">
        <v>0.0675</v>
      </c>
      <c r="J6" s="89">
        <v>0.0675</v>
      </c>
      <c r="L6" s="91"/>
    </row>
    <row r="7" spans="2:10" ht="15.75">
      <c r="B7" s="126"/>
      <c r="C7" s="20" t="s">
        <v>23</v>
      </c>
      <c r="D7" s="54">
        <f>G7+H7+I7+J7</f>
        <v>0.27</v>
      </c>
      <c r="E7" s="54"/>
      <c r="F7" s="54"/>
      <c r="G7" s="53">
        <f>G6</f>
        <v>0.0675</v>
      </c>
      <c r="H7" s="53">
        <f>H6</f>
        <v>0.0675</v>
      </c>
      <c r="I7" s="53">
        <f>I6</f>
        <v>0.0675</v>
      </c>
      <c r="J7" s="53">
        <f>J6</f>
        <v>0.0675</v>
      </c>
    </row>
    <row r="8" spans="2:10" ht="45">
      <c r="B8" s="126"/>
      <c r="C8" s="37" t="s">
        <v>30</v>
      </c>
      <c r="D8" s="90">
        <v>0.07</v>
      </c>
      <c r="E8" s="36" t="s">
        <v>31</v>
      </c>
      <c r="F8" s="36" t="s">
        <v>33</v>
      </c>
      <c r="G8" s="49">
        <v>0.0175</v>
      </c>
      <c r="H8" s="49">
        <v>0.0175</v>
      </c>
      <c r="I8" s="49">
        <v>0.0175</v>
      </c>
      <c r="J8" s="49">
        <v>0.0175</v>
      </c>
    </row>
    <row r="9" spans="2:10" ht="15" customHeight="1">
      <c r="B9" s="126"/>
      <c r="C9" s="20" t="s">
        <v>23</v>
      </c>
      <c r="D9" s="54">
        <f>SUM(G9:J9)</f>
        <v>0.07</v>
      </c>
      <c r="E9" s="21"/>
      <c r="F9" s="21"/>
      <c r="G9" s="53">
        <f>G8</f>
        <v>0.0175</v>
      </c>
      <c r="H9" s="53">
        <f>H8</f>
        <v>0.0175</v>
      </c>
      <c r="I9" s="53">
        <f>I8</f>
        <v>0.0175</v>
      </c>
      <c r="J9" s="53">
        <f>J8</f>
        <v>0.0175</v>
      </c>
    </row>
    <row r="10" spans="2:10" ht="45" customHeight="1">
      <c r="B10" s="126"/>
      <c r="C10" s="112" t="s">
        <v>34</v>
      </c>
      <c r="D10" s="115">
        <v>0.27</v>
      </c>
      <c r="E10" s="43" t="s">
        <v>35</v>
      </c>
      <c r="F10" s="39" t="s">
        <v>42</v>
      </c>
      <c r="G10" s="59">
        <v>0.017</v>
      </c>
      <c r="H10" s="59"/>
      <c r="I10" s="59"/>
      <c r="J10" s="59"/>
    </row>
    <row r="11" spans="2:10" ht="15" customHeight="1">
      <c r="B11" s="126"/>
      <c r="C11" s="113"/>
      <c r="D11" s="116"/>
      <c r="E11" s="43" t="s">
        <v>36</v>
      </c>
      <c r="F11" s="39" t="s">
        <v>43</v>
      </c>
      <c r="G11" s="59"/>
      <c r="H11" s="59">
        <v>0.0675</v>
      </c>
      <c r="I11" s="59">
        <v>0.0675</v>
      </c>
      <c r="J11" s="59">
        <v>0.0675</v>
      </c>
    </row>
    <row r="12" spans="2:10" ht="30">
      <c r="B12" s="126"/>
      <c r="C12" s="114"/>
      <c r="D12" s="117"/>
      <c r="E12" s="43" t="s">
        <v>37</v>
      </c>
      <c r="F12" s="39" t="s">
        <v>44</v>
      </c>
      <c r="G12" s="59">
        <v>0.0335</v>
      </c>
      <c r="H12" s="59"/>
      <c r="I12" s="59">
        <v>0.017</v>
      </c>
      <c r="J12" s="59"/>
    </row>
    <row r="13" spans="2:10" ht="15.75">
      <c r="B13" s="126"/>
      <c r="C13" s="20" t="s">
        <v>23</v>
      </c>
      <c r="D13" s="62">
        <f>G13+H13+I13+J13</f>
        <v>0.27</v>
      </c>
      <c r="E13" s="41"/>
      <c r="F13" s="41"/>
      <c r="G13" s="58">
        <f>G10+G11+G12</f>
        <v>0.0505</v>
      </c>
      <c r="H13" s="58">
        <f>H10+H11+H12</f>
        <v>0.0675</v>
      </c>
      <c r="I13" s="58">
        <f>I10+I11+I12</f>
        <v>0.0845</v>
      </c>
      <c r="J13" s="58">
        <f>J10+J11+J12</f>
        <v>0.0675</v>
      </c>
    </row>
    <row r="14" spans="2:10" ht="32.25" customHeight="1">
      <c r="B14" s="126"/>
      <c r="C14" s="122" t="s">
        <v>38</v>
      </c>
      <c r="D14" s="128">
        <v>0.12</v>
      </c>
      <c r="E14" s="38" t="s">
        <v>39</v>
      </c>
      <c r="F14" s="40" t="s">
        <v>45</v>
      </c>
      <c r="G14" s="35"/>
      <c r="H14" s="35"/>
      <c r="I14" s="49">
        <v>0.04</v>
      </c>
      <c r="J14" s="35"/>
    </row>
    <row r="15" spans="2:10" ht="45">
      <c r="B15" s="126"/>
      <c r="C15" s="123"/>
      <c r="D15" s="129"/>
      <c r="E15" s="38" t="s">
        <v>40</v>
      </c>
      <c r="F15" s="40" t="s">
        <v>46</v>
      </c>
      <c r="G15" s="35"/>
      <c r="H15" s="35"/>
      <c r="I15" s="49">
        <v>0.04</v>
      </c>
      <c r="J15" s="35"/>
    </row>
    <row r="16" spans="2:10" ht="45.75" customHeight="1">
      <c r="B16" s="126"/>
      <c r="C16" s="124"/>
      <c r="D16" s="130"/>
      <c r="E16" s="38" t="s">
        <v>41</v>
      </c>
      <c r="F16" s="40" t="s">
        <v>47</v>
      </c>
      <c r="G16" s="35"/>
      <c r="H16" s="35"/>
      <c r="I16" s="49">
        <v>0.04</v>
      </c>
      <c r="J16" s="35"/>
    </row>
    <row r="17" spans="2:10" ht="15.75">
      <c r="B17" s="126"/>
      <c r="C17" s="20" t="s">
        <v>23</v>
      </c>
      <c r="D17" s="54">
        <f>G17+H17+I17+J17</f>
        <v>0.12</v>
      </c>
      <c r="E17" s="20"/>
      <c r="F17" s="20"/>
      <c r="G17" s="26"/>
      <c r="H17" s="26"/>
      <c r="I17" s="53">
        <f>+SUM(I14:I16)</f>
        <v>0.12</v>
      </c>
      <c r="J17" s="26"/>
    </row>
    <row r="18" spans="2:10" ht="84" customHeight="1">
      <c r="B18" s="126"/>
      <c r="C18" s="43" t="s">
        <v>48</v>
      </c>
      <c r="D18" s="59">
        <v>0.06</v>
      </c>
      <c r="E18" s="43" t="s">
        <v>49</v>
      </c>
      <c r="F18" s="43" t="s">
        <v>50</v>
      </c>
      <c r="G18" s="42"/>
      <c r="H18" s="42"/>
      <c r="I18" s="59">
        <v>0.06</v>
      </c>
      <c r="J18" s="42"/>
    </row>
    <row r="19" spans="2:10" ht="15.75">
      <c r="B19" s="126"/>
      <c r="C19" s="20" t="s">
        <v>23</v>
      </c>
      <c r="D19" s="54">
        <f>I19</f>
        <v>0.06</v>
      </c>
      <c r="E19" s="20"/>
      <c r="F19" s="20"/>
      <c r="G19" s="26"/>
      <c r="H19" s="26"/>
      <c r="I19" s="53">
        <f>I18</f>
        <v>0.06</v>
      </c>
      <c r="J19" s="26"/>
    </row>
    <row r="20" spans="2:10" ht="45">
      <c r="B20" s="126"/>
      <c r="C20" s="107" t="s">
        <v>87</v>
      </c>
      <c r="D20" s="100">
        <v>0.14</v>
      </c>
      <c r="E20" s="38" t="s">
        <v>51</v>
      </c>
      <c r="F20" s="44" t="s">
        <v>52</v>
      </c>
      <c r="G20" s="58"/>
      <c r="H20" s="59">
        <v>0.035</v>
      </c>
      <c r="I20" s="59"/>
      <c r="J20" s="59">
        <v>0.035</v>
      </c>
    </row>
    <row r="21" spans="2:10" ht="60">
      <c r="B21" s="126"/>
      <c r="C21" s="109"/>
      <c r="D21" s="101"/>
      <c r="E21" s="38" t="s">
        <v>53</v>
      </c>
      <c r="F21" s="40" t="s">
        <v>54</v>
      </c>
      <c r="G21" s="58"/>
      <c r="H21" s="59">
        <v>0.035</v>
      </c>
      <c r="I21" s="59"/>
      <c r="J21" s="59">
        <v>0.035</v>
      </c>
    </row>
    <row r="22" spans="2:10" ht="15.75">
      <c r="B22" s="126"/>
      <c r="C22" s="20" t="s">
        <v>23</v>
      </c>
      <c r="D22" s="54">
        <f>G22+H22+I22+J22</f>
        <v>0.14</v>
      </c>
      <c r="E22" s="20"/>
      <c r="F22" s="20"/>
      <c r="G22" s="26"/>
      <c r="H22" s="53">
        <f>+SUM(H20:H21)</f>
        <v>0.07</v>
      </c>
      <c r="I22" s="26"/>
      <c r="J22" s="53">
        <f>+SUM(J20:J21)</f>
        <v>0.07</v>
      </c>
    </row>
    <row r="23" spans="2:10" ht="30">
      <c r="B23" s="126"/>
      <c r="C23" s="107" t="s">
        <v>55</v>
      </c>
      <c r="D23" s="131">
        <v>0.07</v>
      </c>
      <c r="E23" s="34" t="s">
        <v>56</v>
      </c>
      <c r="F23" s="44" t="s">
        <v>57</v>
      </c>
      <c r="G23" s="49">
        <v>0.0175</v>
      </c>
      <c r="H23" s="49">
        <v>0.0175</v>
      </c>
      <c r="I23" s="49">
        <v>0.0095</v>
      </c>
      <c r="J23" s="49">
        <v>0.0175</v>
      </c>
    </row>
    <row r="24" spans="2:10" ht="30">
      <c r="B24" s="126"/>
      <c r="C24" s="108"/>
      <c r="D24" s="132"/>
      <c r="E24" s="34" t="s">
        <v>58</v>
      </c>
      <c r="F24" s="44" t="s">
        <v>59</v>
      </c>
      <c r="G24" s="42"/>
      <c r="H24" s="42"/>
      <c r="I24" s="42"/>
      <c r="J24" s="42"/>
    </row>
    <row r="25" spans="2:10" ht="75">
      <c r="B25" s="126"/>
      <c r="C25" s="109"/>
      <c r="D25" s="133"/>
      <c r="E25" s="34" t="s">
        <v>60</v>
      </c>
      <c r="F25" s="44"/>
      <c r="G25" s="42"/>
      <c r="H25" s="42"/>
      <c r="I25" s="49">
        <v>0.008</v>
      </c>
      <c r="J25" s="42"/>
    </row>
    <row r="26" spans="2:10" ht="15.75">
      <c r="B26" s="126"/>
      <c r="C26" s="20" t="s">
        <v>23</v>
      </c>
      <c r="D26" s="54">
        <f>SUM(G26:J26)</f>
        <v>0.07</v>
      </c>
      <c r="E26" s="20"/>
      <c r="F26" s="20"/>
      <c r="G26" s="53">
        <f>G23+G24+G25</f>
        <v>0.0175</v>
      </c>
      <c r="H26" s="53">
        <f>H23+H24+H25</f>
        <v>0.0175</v>
      </c>
      <c r="I26" s="53">
        <f>I23+I24+I25</f>
        <v>0.0175</v>
      </c>
      <c r="J26" s="53">
        <f>J23+J24+J25</f>
        <v>0.0175</v>
      </c>
    </row>
    <row r="27" spans="2:10" ht="15.75">
      <c r="B27" s="127"/>
      <c r="C27" s="22" t="s">
        <v>24</v>
      </c>
      <c r="D27" s="92">
        <f>G27+H27+I27+J27</f>
        <v>1</v>
      </c>
      <c r="E27" s="23"/>
      <c r="F27" s="23"/>
      <c r="G27" s="55">
        <f>G7+G9+G13+G17+G19+G22+G26</f>
        <v>0.15300000000000002</v>
      </c>
      <c r="H27" s="55">
        <f>H7+H9+H13+H17+H19+H22+H26</f>
        <v>0.24000000000000005</v>
      </c>
      <c r="I27" s="55">
        <f>I7+I9+I13+I17+I19+I22+I26</f>
        <v>0.367</v>
      </c>
      <c r="J27" s="55">
        <f>J7+J9+J13+J17+J19+J22+J26</f>
        <v>0.24000000000000005</v>
      </c>
    </row>
    <row r="28" spans="2:10" ht="142.5">
      <c r="B28" s="119" t="s">
        <v>61</v>
      </c>
      <c r="C28" s="103" t="s">
        <v>198</v>
      </c>
      <c r="D28" s="25">
        <v>0.35</v>
      </c>
      <c r="E28" s="36" t="s">
        <v>63</v>
      </c>
      <c r="F28" s="47" t="s">
        <v>67</v>
      </c>
      <c r="G28" s="49">
        <v>0.08</v>
      </c>
      <c r="H28" s="49">
        <v>0.09</v>
      </c>
      <c r="I28" s="49">
        <v>0.09</v>
      </c>
      <c r="J28" s="49">
        <v>0.09</v>
      </c>
    </row>
    <row r="29" spans="2:10" ht="89.25" customHeight="1">
      <c r="B29" s="120"/>
      <c r="C29" s="118"/>
      <c r="D29" s="25">
        <v>0.12</v>
      </c>
      <c r="E29" s="36" t="s">
        <v>64</v>
      </c>
      <c r="F29" s="47" t="s">
        <v>68</v>
      </c>
      <c r="G29" s="49">
        <v>0.03</v>
      </c>
      <c r="H29" s="49">
        <v>0.03</v>
      </c>
      <c r="I29" s="49">
        <v>0.03</v>
      </c>
      <c r="J29" s="49">
        <v>0.03</v>
      </c>
    </row>
    <row r="30" spans="2:10" ht="409.5" customHeight="1">
      <c r="B30" s="120"/>
      <c r="C30" s="118"/>
      <c r="D30" s="25">
        <v>0.35</v>
      </c>
      <c r="E30" s="36" t="s">
        <v>65</v>
      </c>
      <c r="F30" s="47" t="s">
        <v>69</v>
      </c>
      <c r="G30" s="49">
        <v>0.08</v>
      </c>
      <c r="H30" s="49">
        <v>0.09</v>
      </c>
      <c r="I30" s="49">
        <v>0.09</v>
      </c>
      <c r="J30" s="49">
        <v>0.09</v>
      </c>
    </row>
    <row r="31" spans="2:10" ht="147" customHeight="1">
      <c r="B31" s="120"/>
      <c r="C31" s="104"/>
      <c r="D31" s="25">
        <f>SUM(G31:J31)</f>
        <v>0.1</v>
      </c>
      <c r="E31" s="36" t="s">
        <v>66</v>
      </c>
      <c r="F31" s="47" t="s">
        <v>70</v>
      </c>
      <c r="G31" s="49">
        <v>0.025</v>
      </c>
      <c r="H31" s="49">
        <v>0.025</v>
      </c>
      <c r="I31" s="49">
        <v>0.025</v>
      </c>
      <c r="J31" s="49">
        <v>0.025</v>
      </c>
    </row>
    <row r="32" spans="2:10" ht="15" customHeight="1">
      <c r="B32" s="120"/>
      <c r="C32" s="20" t="s">
        <v>23</v>
      </c>
      <c r="D32" s="48">
        <f>SUM(D30,D31,D29,D28)</f>
        <v>0.9199999999999999</v>
      </c>
      <c r="E32" s="54"/>
      <c r="F32" s="54"/>
      <c r="G32" s="56">
        <f>+SUM(G28:G31)</f>
        <v>0.215</v>
      </c>
      <c r="H32" s="56">
        <f>+SUM(H28:H31)</f>
        <v>0.235</v>
      </c>
      <c r="I32" s="56">
        <f>+SUM(I28:I31)</f>
        <v>0.235</v>
      </c>
      <c r="J32" s="56">
        <f>+SUM(J28:J31)</f>
        <v>0.235</v>
      </c>
    </row>
    <row r="33" spans="2:10" ht="60">
      <c r="B33" s="120"/>
      <c r="C33" s="107" t="s">
        <v>71</v>
      </c>
      <c r="D33" s="41"/>
      <c r="E33" s="46" t="s">
        <v>72</v>
      </c>
      <c r="F33" s="39" t="s">
        <v>73</v>
      </c>
      <c r="G33" s="49">
        <v>0</v>
      </c>
      <c r="H33" s="49">
        <v>0</v>
      </c>
      <c r="I33" s="49">
        <v>0</v>
      </c>
      <c r="J33" s="49">
        <v>0</v>
      </c>
    </row>
    <row r="34" spans="2:10" ht="60">
      <c r="B34" s="120"/>
      <c r="C34" s="108"/>
      <c r="D34" s="25">
        <v>0.04</v>
      </c>
      <c r="E34" s="45" t="s">
        <v>74</v>
      </c>
      <c r="F34" s="44" t="s">
        <v>75</v>
      </c>
      <c r="G34" s="49">
        <v>0.01</v>
      </c>
      <c r="H34" s="49">
        <v>0.01</v>
      </c>
      <c r="I34" s="49">
        <v>0.01</v>
      </c>
      <c r="J34" s="49">
        <v>0.01</v>
      </c>
    </row>
    <row r="35" spans="2:10" ht="45">
      <c r="B35" s="120"/>
      <c r="C35" s="109"/>
      <c r="D35" s="25">
        <v>0.04</v>
      </c>
      <c r="E35" s="45" t="s">
        <v>76</v>
      </c>
      <c r="F35" s="44" t="s">
        <v>77</v>
      </c>
      <c r="G35" s="42"/>
      <c r="H35" s="49">
        <v>0.0133</v>
      </c>
      <c r="I35" s="49">
        <v>0.0133</v>
      </c>
      <c r="J35" s="49">
        <v>0.0134</v>
      </c>
    </row>
    <row r="36" spans="2:10" ht="15" customHeight="1">
      <c r="B36" s="120"/>
      <c r="C36" s="20" t="s">
        <v>23</v>
      </c>
      <c r="D36" s="54">
        <f>SUM(D34:D35)</f>
        <v>0.08</v>
      </c>
      <c r="E36" s="21"/>
      <c r="F36" s="21"/>
      <c r="G36" s="53">
        <f>G33+G34+G35</f>
        <v>0.01</v>
      </c>
      <c r="H36" s="53">
        <f>H33+H34+H35</f>
        <v>0.0233</v>
      </c>
      <c r="I36" s="53">
        <f>I33+I34+I35</f>
        <v>0.0233</v>
      </c>
      <c r="J36" s="53">
        <f>J33+J34+J35</f>
        <v>0.0234</v>
      </c>
    </row>
    <row r="37" spans="2:10" ht="15.75">
      <c r="B37" s="121"/>
      <c r="C37" s="22" t="s">
        <v>24</v>
      </c>
      <c r="D37" s="50">
        <f>SUM(D32,D36)</f>
        <v>0.9999999999999999</v>
      </c>
      <c r="E37" s="23"/>
      <c r="F37" s="23"/>
      <c r="G37" s="55">
        <f>G32+G36</f>
        <v>0.225</v>
      </c>
      <c r="H37" s="55">
        <f>H32+H36</f>
        <v>0.2583</v>
      </c>
      <c r="I37" s="55">
        <f>I32+I36</f>
        <v>0.2583</v>
      </c>
      <c r="J37" s="55">
        <f>J32+J36</f>
        <v>0.25839999999999996</v>
      </c>
    </row>
    <row r="38" spans="2:10" ht="30">
      <c r="B38" s="102" t="s">
        <v>78</v>
      </c>
      <c r="C38" s="103" t="s">
        <v>79</v>
      </c>
      <c r="D38" s="105">
        <v>0.5</v>
      </c>
      <c r="E38" s="38" t="s">
        <v>80</v>
      </c>
      <c r="F38" s="40" t="s">
        <v>81</v>
      </c>
      <c r="G38" s="49">
        <v>0.125</v>
      </c>
      <c r="H38" s="49"/>
      <c r="I38" s="49"/>
      <c r="J38" s="49"/>
    </row>
    <row r="39" spans="2:10" ht="30">
      <c r="B39" s="102"/>
      <c r="C39" s="104"/>
      <c r="D39" s="106"/>
      <c r="E39" s="34" t="s">
        <v>82</v>
      </c>
      <c r="F39" s="44" t="s">
        <v>83</v>
      </c>
      <c r="G39" s="49"/>
      <c r="H39" s="49">
        <v>0.125</v>
      </c>
      <c r="I39" s="49">
        <v>0.125</v>
      </c>
      <c r="J39" s="49">
        <v>0.125</v>
      </c>
    </row>
    <row r="40" spans="2:10" ht="15.75">
      <c r="B40" s="102"/>
      <c r="C40" s="20" t="s">
        <v>23</v>
      </c>
      <c r="D40" s="52">
        <f>SUM(D38)</f>
        <v>0.5</v>
      </c>
      <c r="E40" s="21"/>
      <c r="F40" s="21"/>
      <c r="G40" s="53">
        <f>+SUM(G38:G39)</f>
        <v>0.125</v>
      </c>
      <c r="H40" s="53">
        <f>+SUM(H38:H39)</f>
        <v>0.125</v>
      </c>
      <c r="I40" s="53">
        <f>+SUM(I38:I39)</f>
        <v>0.125</v>
      </c>
      <c r="J40" s="53">
        <f>+SUM(J38:J39)</f>
        <v>0.125</v>
      </c>
    </row>
    <row r="41" spans="2:10" ht="198" customHeight="1">
      <c r="B41" s="102"/>
      <c r="C41" s="34" t="s">
        <v>84</v>
      </c>
      <c r="D41" s="51">
        <v>0.5</v>
      </c>
      <c r="E41" s="36" t="s">
        <v>85</v>
      </c>
      <c r="F41" s="44" t="s">
        <v>86</v>
      </c>
      <c r="G41" s="49">
        <v>0.125</v>
      </c>
      <c r="H41" s="49">
        <v>0.125</v>
      </c>
      <c r="I41" s="49">
        <v>0.125</v>
      </c>
      <c r="J41" s="49">
        <v>0.125</v>
      </c>
    </row>
    <row r="42" spans="2:10" ht="15.75">
      <c r="B42" s="102"/>
      <c r="C42" s="20" t="s">
        <v>23</v>
      </c>
      <c r="D42" s="51">
        <f>SUM(D41)</f>
        <v>0.5</v>
      </c>
      <c r="E42" s="20"/>
      <c r="F42" s="20"/>
      <c r="G42" s="53">
        <f>+SUM(G41:G41)</f>
        <v>0.125</v>
      </c>
      <c r="H42" s="53">
        <f>+SUM(H41:H41)</f>
        <v>0.125</v>
      </c>
      <c r="I42" s="53">
        <f>+SUM(I41:I41)</f>
        <v>0.125</v>
      </c>
      <c r="J42" s="53">
        <f>+SUM(J41:J41)</f>
        <v>0.125</v>
      </c>
    </row>
    <row r="43" spans="2:10" ht="15.75">
      <c r="B43" s="17"/>
      <c r="C43" s="22" t="s">
        <v>24</v>
      </c>
      <c r="D43" s="50">
        <f>SUM(D42,D40)</f>
        <v>1</v>
      </c>
      <c r="E43" s="23"/>
      <c r="F43" s="23"/>
      <c r="G43" s="55">
        <f>+G42+G40</f>
        <v>0.25</v>
      </c>
      <c r="H43" s="55">
        <f>+H42+H40</f>
        <v>0.25</v>
      </c>
      <c r="I43" s="55">
        <f>+I42+I40</f>
        <v>0.25</v>
      </c>
      <c r="J43" s="55">
        <f>+J42+J40</f>
        <v>0.25</v>
      </c>
    </row>
    <row r="44" spans="2:10" ht="15.75" hidden="1">
      <c r="B44" s="17"/>
      <c r="C44" s="22" t="s">
        <v>24</v>
      </c>
      <c r="D44" s="50">
        <f>G44+H44+I44+J44</f>
        <v>3</v>
      </c>
      <c r="E44" s="23"/>
      <c r="F44" s="23"/>
      <c r="G44" s="27">
        <f>SUM(G43,G37,G27)</f>
        <v>0.628</v>
      </c>
      <c r="H44" s="27">
        <f>SUM(H43,H37,H27)</f>
        <v>0.7483</v>
      </c>
      <c r="I44" s="27">
        <f>SUM(I43,I37,I27)</f>
        <v>0.8753</v>
      </c>
      <c r="J44" s="27">
        <f>SUM(J43,J37,J27)</f>
        <v>0.7484</v>
      </c>
    </row>
  </sheetData>
  <sheetProtection/>
  <mergeCells count="17">
    <mergeCell ref="C2:H2"/>
    <mergeCell ref="B3:J3"/>
    <mergeCell ref="C10:C12"/>
    <mergeCell ref="D10:D12"/>
    <mergeCell ref="C28:C31"/>
    <mergeCell ref="B28:B37"/>
    <mergeCell ref="C14:C16"/>
    <mergeCell ref="C20:C21"/>
    <mergeCell ref="C23:C25"/>
    <mergeCell ref="B6:B27"/>
    <mergeCell ref="D14:D16"/>
    <mergeCell ref="D23:D25"/>
    <mergeCell ref="D20:D21"/>
    <mergeCell ref="B38:B42"/>
    <mergeCell ref="C38:C39"/>
    <mergeCell ref="D38:D39"/>
    <mergeCell ref="C33:C35"/>
  </mergeCells>
  <printOptions/>
  <pageMargins left="0.7086614173228347" right="0.7086614173228347" top="0.7480314960629921" bottom="0.7480314960629921" header="0.31496062992125984" footer="0.31496062992125984"/>
  <pageSetup orientation="portrait" scale="34" r:id="rId2"/>
  <rowBreaks count="1" manualBreakCount="1">
    <brk id="28" min="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85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69.75" customHeight="1">
      <c r="A2" s="83"/>
      <c r="B2" s="134"/>
      <c r="C2" s="135"/>
      <c r="D2" s="136" t="s">
        <v>186</v>
      </c>
      <c r="E2" s="137"/>
      <c r="F2" s="137"/>
      <c r="G2" s="137"/>
      <c r="H2" s="137"/>
      <c r="I2" s="137"/>
      <c r="J2" s="138" t="s">
        <v>154</v>
      </c>
      <c r="K2" s="139"/>
      <c r="L2" s="140"/>
      <c r="M2" s="135"/>
      <c r="N2" s="141"/>
    </row>
    <row r="3" spans="1:14" ht="5.25" customHeight="1">
      <c r="A3" s="83"/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</row>
    <row r="4" spans="1:14" ht="18" customHeight="1">
      <c r="A4" s="67"/>
      <c r="B4" s="142" t="s">
        <v>153</v>
      </c>
      <c r="C4" s="143"/>
      <c r="D4" s="144"/>
      <c r="E4" s="145" t="s">
        <v>129</v>
      </c>
      <c r="F4" s="146"/>
      <c r="G4" s="146"/>
      <c r="H4" s="146"/>
      <c r="I4" s="146"/>
      <c r="J4" s="146"/>
      <c r="K4" s="146"/>
      <c r="L4" s="146"/>
      <c r="M4" s="146"/>
      <c r="N4" s="147"/>
    </row>
    <row r="5" spans="1:14" ht="5.25" customHeight="1">
      <c r="A5" s="67"/>
      <c r="B5" s="79"/>
      <c r="C5" s="78"/>
      <c r="D5" s="78"/>
      <c r="E5" s="77"/>
      <c r="F5" s="77"/>
      <c r="G5" s="77"/>
      <c r="H5" s="77"/>
      <c r="I5" s="77"/>
      <c r="J5" s="77"/>
      <c r="K5" s="77"/>
      <c r="L5" s="77"/>
      <c r="M5" s="77"/>
      <c r="N5" s="76"/>
    </row>
    <row r="6" spans="1:14" ht="17.25" customHeight="1">
      <c r="A6" s="67"/>
      <c r="B6" s="151" t="s">
        <v>152</v>
      </c>
      <c r="C6" s="152"/>
      <c r="D6" s="152"/>
      <c r="E6" s="152"/>
      <c r="F6" s="152"/>
      <c r="G6" s="152"/>
      <c r="H6" s="152" t="s">
        <v>151</v>
      </c>
      <c r="I6" s="152"/>
      <c r="J6" s="152"/>
      <c r="K6" s="152"/>
      <c r="L6" s="153" t="s">
        <v>150</v>
      </c>
      <c r="M6" s="154"/>
      <c r="N6" s="155"/>
    </row>
    <row r="7" spans="1:14" ht="43.5" customHeight="1">
      <c r="A7" s="67"/>
      <c r="B7" s="148" t="s">
        <v>185</v>
      </c>
      <c r="C7" s="149"/>
      <c r="D7" s="149"/>
      <c r="E7" s="149"/>
      <c r="F7" s="149"/>
      <c r="G7" s="149"/>
      <c r="H7" s="149" t="s">
        <v>184</v>
      </c>
      <c r="I7" s="149"/>
      <c r="J7" s="149"/>
      <c r="K7" s="149"/>
      <c r="L7" s="156" t="s">
        <v>106</v>
      </c>
      <c r="M7" s="157"/>
      <c r="N7" s="158"/>
    </row>
    <row r="8" spans="1:14" ht="30" customHeight="1">
      <c r="A8" s="67"/>
      <c r="B8" s="159" t="s">
        <v>147</v>
      </c>
      <c r="C8" s="160"/>
      <c r="D8" s="160"/>
      <c r="E8" s="160"/>
      <c r="F8" s="160"/>
      <c r="G8" s="160"/>
      <c r="H8" s="160"/>
      <c r="I8" s="160"/>
      <c r="J8" s="160"/>
      <c r="K8" s="160"/>
      <c r="L8" s="161" t="s">
        <v>146</v>
      </c>
      <c r="M8" s="162"/>
      <c r="N8" s="163"/>
    </row>
    <row r="9" spans="1:14" ht="43.5" customHeight="1">
      <c r="A9" s="67"/>
      <c r="B9" s="164" t="s">
        <v>183</v>
      </c>
      <c r="C9" s="165"/>
      <c r="D9" s="165"/>
      <c r="E9" s="165"/>
      <c r="F9" s="165"/>
      <c r="G9" s="165"/>
      <c r="H9" s="165"/>
      <c r="I9" s="165"/>
      <c r="J9" s="165"/>
      <c r="K9" s="165"/>
      <c r="L9" s="166">
        <v>0.15</v>
      </c>
      <c r="M9" s="149"/>
      <c r="N9" s="150"/>
    </row>
    <row r="10" spans="1:14" ht="5.25" customHeight="1">
      <c r="A10" s="67"/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3"/>
      <c r="M10" s="72"/>
      <c r="N10" s="71"/>
    </row>
    <row r="11" spans="1:14" ht="15">
      <c r="A11" s="67"/>
      <c r="B11" s="167" t="s">
        <v>145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14" ht="43.5" customHeight="1">
      <c r="A12" s="67"/>
      <c r="B12" s="148" t="s">
        <v>182</v>
      </c>
      <c r="C12" s="149"/>
      <c r="D12" s="149"/>
      <c r="E12" s="149"/>
      <c r="F12" s="149"/>
      <c r="G12" s="149"/>
      <c r="H12" s="149" t="s">
        <v>181</v>
      </c>
      <c r="I12" s="149"/>
      <c r="J12" s="149"/>
      <c r="K12" s="149"/>
      <c r="L12" s="149"/>
      <c r="M12" s="149"/>
      <c r="N12" s="150"/>
    </row>
    <row r="13" spans="1:14" ht="5.25" customHeight="1">
      <c r="A13" s="67"/>
      <c r="B13" s="70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8"/>
    </row>
    <row r="14" spans="1:14" ht="15">
      <c r="A14" s="67"/>
      <c r="B14" s="167" t="s">
        <v>142</v>
      </c>
      <c r="C14" s="168"/>
      <c r="D14" s="168"/>
      <c r="E14" s="168"/>
      <c r="F14" s="168"/>
      <c r="G14" s="168"/>
      <c r="H14" s="168" t="s">
        <v>141</v>
      </c>
      <c r="I14" s="168"/>
      <c r="J14" s="168"/>
      <c r="K14" s="168"/>
      <c r="L14" s="168"/>
      <c r="M14" s="168"/>
      <c r="N14" s="169"/>
    </row>
    <row r="15" spans="1:14" ht="43.5" customHeight="1">
      <c r="A15" s="67"/>
      <c r="B15" s="148" t="s">
        <v>180</v>
      </c>
      <c r="C15" s="149"/>
      <c r="D15" s="149"/>
      <c r="E15" s="149"/>
      <c r="F15" s="149"/>
      <c r="G15" s="149"/>
      <c r="H15" s="149" t="s">
        <v>179</v>
      </c>
      <c r="I15" s="149"/>
      <c r="J15" s="149"/>
      <c r="K15" s="149"/>
      <c r="L15" s="149"/>
      <c r="M15" s="149"/>
      <c r="N15" s="150"/>
    </row>
    <row r="16" spans="1:14" ht="5.25" customHeight="1">
      <c r="A16" s="67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4"/>
    </row>
    <row r="17" spans="1:14" ht="15">
      <c r="A17" s="67"/>
      <c r="B17" s="159" t="s">
        <v>138</v>
      </c>
      <c r="C17" s="160"/>
      <c r="D17" s="160"/>
      <c r="E17" s="160" t="s">
        <v>137</v>
      </c>
      <c r="F17" s="160"/>
      <c r="G17" s="160"/>
      <c r="H17" s="170" t="s">
        <v>136</v>
      </c>
      <c r="I17" s="168"/>
      <c r="J17" s="168"/>
      <c r="K17" s="168"/>
      <c r="L17" s="168"/>
      <c r="M17" s="168"/>
      <c r="N17" s="169"/>
    </row>
    <row r="18" spans="1:14" ht="48" customHeight="1">
      <c r="A18" s="67"/>
      <c r="B18" s="175">
        <v>0</v>
      </c>
      <c r="C18" s="176"/>
      <c r="D18" s="176"/>
      <c r="E18" s="177"/>
      <c r="F18" s="177"/>
      <c r="G18" s="177"/>
      <c r="H18" s="149" t="s">
        <v>178</v>
      </c>
      <c r="I18" s="149"/>
      <c r="J18" s="149"/>
      <c r="K18" s="149"/>
      <c r="L18" s="149"/>
      <c r="M18" s="149"/>
      <c r="N18" s="150"/>
    </row>
    <row r="19" spans="1:14" ht="15">
      <c r="A19" s="67"/>
      <c r="B19" s="167" t="s">
        <v>134</v>
      </c>
      <c r="C19" s="168"/>
      <c r="D19" s="168"/>
      <c r="E19" s="168"/>
      <c r="F19" s="168"/>
      <c r="G19" s="178"/>
      <c r="H19" s="170" t="s">
        <v>133</v>
      </c>
      <c r="I19" s="168"/>
      <c r="J19" s="168"/>
      <c r="K19" s="168"/>
      <c r="L19" s="168"/>
      <c r="M19" s="168"/>
      <c r="N19" s="169"/>
    </row>
    <row r="20" spans="1:14" ht="43.5" customHeight="1">
      <c r="A20" s="67"/>
      <c r="B20" s="179" t="s">
        <v>95</v>
      </c>
      <c r="C20" s="176"/>
      <c r="D20" s="176"/>
      <c r="E20" s="176"/>
      <c r="F20" s="176"/>
      <c r="G20" s="180"/>
      <c r="H20" s="181" t="s">
        <v>92</v>
      </c>
      <c r="I20" s="176"/>
      <c r="J20" s="176"/>
      <c r="K20" s="176"/>
      <c r="L20" s="176"/>
      <c r="M20" s="176"/>
      <c r="N20" s="182"/>
    </row>
    <row r="21" spans="1:14" ht="6" customHeight="1">
      <c r="A21" s="67"/>
      <c r="B21" s="6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4"/>
    </row>
    <row r="22" spans="2:14" s="87" customFormat="1" ht="31.5" customHeight="1">
      <c r="B22" s="171" t="s">
        <v>177</v>
      </c>
      <c r="C22" s="172"/>
      <c r="D22" s="172"/>
      <c r="E22" s="172"/>
      <c r="F22" s="172"/>
      <c r="G22" s="173"/>
      <c r="H22" s="186" t="s">
        <v>176</v>
      </c>
      <c r="I22" s="187"/>
      <c r="J22" s="88"/>
      <c r="K22" s="188" t="s">
        <v>175</v>
      </c>
      <c r="L22" s="189"/>
      <c r="M22" s="189"/>
      <c r="N22" s="190"/>
    </row>
    <row r="23" spans="2:14" s="87" customFormat="1" ht="31.5" customHeight="1">
      <c r="B23" s="183"/>
      <c r="C23" s="184"/>
      <c r="D23" s="184"/>
      <c r="E23" s="184"/>
      <c r="F23" s="184"/>
      <c r="G23" s="185"/>
      <c r="H23" s="186" t="s">
        <v>174</v>
      </c>
      <c r="I23" s="187"/>
      <c r="J23" s="88"/>
      <c r="K23" s="186"/>
      <c r="L23" s="191"/>
      <c r="M23" s="191"/>
      <c r="N23" s="187"/>
    </row>
    <row r="24" spans="2:14" ht="18.75" customHeight="1">
      <c r="B24" s="171" t="s">
        <v>173</v>
      </c>
      <c r="C24" s="172"/>
      <c r="D24" s="172"/>
      <c r="E24" s="172"/>
      <c r="F24" s="172"/>
      <c r="G24" s="173"/>
      <c r="H24" s="174"/>
      <c r="I24" s="174"/>
      <c r="J24" s="174"/>
      <c r="K24" s="174"/>
      <c r="L24" s="174"/>
      <c r="M24" s="174"/>
      <c r="N24" s="174"/>
    </row>
    <row r="25" spans="2:14" ht="15" customHeight="1" hidden="1">
      <c r="B25" s="192" t="s">
        <v>172</v>
      </c>
      <c r="C25" s="192"/>
      <c r="D25" s="192" t="s">
        <v>171</v>
      </c>
      <c r="E25" s="192"/>
      <c r="F25" s="192"/>
      <c r="G25" s="192" t="s">
        <v>170</v>
      </c>
      <c r="H25" s="192"/>
      <c r="I25" s="192"/>
      <c r="J25" s="192"/>
      <c r="K25" s="192"/>
      <c r="L25" s="192"/>
      <c r="M25" s="192"/>
      <c r="N25" s="192"/>
    </row>
    <row r="26" spans="2:14" ht="37.5" customHeight="1" hidden="1">
      <c r="B26" s="193">
        <v>4</v>
      </c>
      <c r="C26" s="193"/>
      <c r="D26" s="194" t="s">
        <v>169</v>
      </c>
      <c r="E26" s="193"/>
      <c r="F26" s="193"/>
      <c r="G26" s="195" t="s">
        <v>168</v>
      </c>
      <c r="H26" s="195"/>
      <c r="I26" s="195"/>
      <c r="J26" s="195"/>
      <c r="K26" s="195"/>
      <c r="L26" s="195"/>
      <c r="M26" s="195"/>
      <c r="N26" s="195"/>
    </row>
    <row r="27" spans="2:14" ht="15" customHeight="1" hidden="1">
      <c r="B27" s="86" t="s">
        <v>167</v>
      </c>
      <c r="C27" s="98" t="s">
        <v>166</v>
      </c>
      <c r="D27" s="98"/>
      <c r="E27" s="98"/>
      <c r="F27" s="98"/>
      <c r="G27" s="98" t="s">
        <v>165</v>
      </c>
      <c r="H27" s="98"/>
      <c r="I27" s="98"/>
      <c r="J27" s="98"/>
      <c r="K27" s="98" t="s">
        <v>164</v>
      </c>
      <c r="L27" s="98"/>
      <c r="M27" s="98"/>
      <c r="N27" s="98"/>
    </row>
    <row r="28" spans="2:14" ht="15" customHeight="1" hidden="1">
      <c r="B28" s="86" t="s">
        <v>163</v>
      </c>
      <c r="C28" s="98" t="s">
        <v>162</v>
      </c>
      <c r="D28" s="98"/>
      <c r="E28" s="98"/>
      <c r="F28" s="98"/>
      <c r="G28" s="98" t="s">
        <v>161</v>
      </c>
      <c r="H28" s="98"/>
      <c r="I28" s="98"/>
      <c r="J28" s="98"/>
      <c r="K28" s="98" t="s">
        <v>160</v>
      </c>
      <c r="L28" s="98"/>
      <c r="M28" s="98"/>
      <c r="N28" s="98"/>
    </row>
    <row r="29" spans="2:14" ht="45" customHeight="1" hidden="1">
      <c r="B29" s="86" t="s">
        <v>159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</row>
    <row r="30" spans="2:14" ht="15" customHeight="1" hidden="1">
      <c r="B30" s="192" t="s">
        <v>158</v>
      </c>
      <c r="C30" s="192"/>
      <c r="D30" s="192"/>
      <c r="E30" s="192"/>
      <c r="F30" s="192"/>
      <c r="G30" s="192" t="s">
        <v>157</v>
      </c>
      <c r="H30" s="192"/>
      <c r="I30" s="192"/>
      <c r="J30" s="192"/>
      <c r="K30" s="192" t="s">
        <v>156</v>
      </c>
      <c r="L30" s="192"/>
      <c r="M30" s="192"/>
      <c r="N30" s="192"/>
    </row>
    <row r="192" ht="15">
      <c r="R192" s="63" t="s">
        <v>132</v>
      </c>
    </row>
    <row r="193" ht="15">
      <c r="R193" s="63" t="s">
        <v>131</v>
      </c>
    </row>
    <row r="194" ht="15">
      <c r="R194" s="63" t="s">
        <v>130</v>
      </c>
    </row>
    <row r="195" ht="15">
      <c r="R195" s="63" t="s">
        <v>14</v>
      </c>
    </row>
    <row r="196" ht="15">
      <c r="R196" s="63" t="s">
        <v>129</v>
      </c>
    </row>
    <row r="197" ht="15">
      <c r="R197" s="63" t="s">
        <v>128</v>
      </c>
    </row>
    <row r="198" ht="15">
      <c r="R198" s="63" t="s">
        <v>127</v>
      </c>
    </row>
    <row r="199" ht="15">
      <c r="R199" s="63" t="s">
        <v>126</v>
      </c>
    </row>
    <row r="200" ht="15">
      <c r="R200" s="63" t="s">
        <v>125</v>
      </c>
    </row>
    <row r="201" ht="15">
      <c r="R201" s="63" t="s">
        <v>124</v>
      </c>
    </row>
    <row r="202" ht="15">
      <c r="R202" s="63" t="s">
        <v>123</v>
      </c>
    </row>
    <row r="203" ht="15">
      <c r="R203" s="63" t="s">
        <v>122</v>
      </c>
    </row>
    <row r="204" ht="15">
      <c r="R204" s="63" t="s">
        <v>121</v>
      </c>
    </row>
    <row r="205" ht="15">
      <c r="R205" s="63" t="s">
        <v>120</v>
      </c>
    </row>
    <row r="206" ht="15">
      <c r="R206" s="63" t="s">
        <v>119</v>
      </c>
    </row>
    <row r="207" ht="15">
      <c r="R207" s="63" t="s">
        <v>118</v>
      </c>
    </row>
    <row r="208" ht="15">
      <c r="R208" s="63" t="s">
        <v>117</v>
      </c>
    </row>
    <row r="209" ht="15">
      <c r="R209" s="63" t="s">
        <v>116</v>
      </c>
    </row>
    <row r="210" ht="15">
      <c r="R210" s="63" t="s">
        <v>115</v>
      </c>
    </row>
    <row r="211" ht="15">
      <c r="R211" s="63" t="s">
        <v>114</v>
      </c>
    </row>
    <row r="215" ht="15">
      <c r="R215" s="63" t="s">
        <v>113</v>
      </c>
    </row>
    <row r="216" ht="15">
      <c r="R216" s="63" t="s">
        <v>112</v>
      </c>
    </row>
    <row r="217" ht="15">
      <c r="R217" s="63" t="s">
        <v>111</v>
      </c>
    </row>
    <row r="218" ht="15">
      <c r="R218" s="63" t="s">
        <v>110</v>
      </c>
    </row>
    <row r="219" ht="15">
      <c r="R219" s="63" t="s">
        <v>109</v>
      </c>
    </row>
    <row r="220" ht="15">
      <c r="R220" s="63" t="s">
        <v>108</v>
      </c>
    </row>
    <row r="221" ht="15">
      <c r="R221" s="63" t="s">
        <v>107</v>
      </c>
    </row>
    <row r="223" ht="15">
      <c r="R223" s="63" t="s">
        <v>106</v>
      </c>
    </row>
    <row r="224" ht="15">
      <c r="R224" s="63" t="s">
        <v>105</v>
      </c>
    </row>
    <row r="225" ht="15">
      <c r="R225" s="63" t="s">
        <v>104</v>
      </c>
    </row>
    <row r="227" ht="15">
      <c r="R227" s="63" t="s">
        <v>103</v>
      </c>
    </row>
    <row r="228" ht="15">
      <c r="R228" s="63" t="s">
        <v>102</v>
      </c>
    </row>
    <row r="229" ht="15">
      <c r="R229" s="63" t="s">
        <v>101</v>
      </c>
    </row>
    <row r="230" ht="15">
      <c r="R230" s="63" t="s">
        <v>100</v>
      </c>
    </row>
    <row r="232" ht="15">
      <c r="R232" s="63" t="s">
        <v>99</v>
      </c>
    </row>
    <row r="233" ht="15">
      <c r="R233" s="63" t="s">
        <v>98</v>
      </c>
    </row>
    <row r="234" ht="15">
      <c r="R234" s="63" t="s">
        <v>97</v>
      </c>
    </row>
    <row r="235" ht="15">
      <c r="R235" s="63" t="s">
        <v>96</v>
      </c>
    </row>
    <row r="237" ht="15">
      <c r="R237" s="63" t="s">
        <v>95</v>
      </c>
    </row>
    <row r="238" ht="15">
      <c r="R238" s="63" t="s">
        <v>94</v>
      </c>
    </row>
    <row r="239" ht="15">
      <c r="R239" s="63" t="s">
        <v>93</v>
      </c>
    </row>
    <row r="241" ht="15">
      <c r="R241" s="63" t="s">
        <v>92</v>
      </c>
    </row>
    <row r="242" ht="15">
      <c r="R242" s="63" t="s">
        <v>91</v>
      </c>
    </row>
  </sheetData>
  <sheetProtection/>
  <mergeCells count="58">
    <mergeCell ref="B30:F30"/>
    <mergeCell ref="G30:J30"/>
    <mergeCell ref="K30:N30"/>
    <mergeCell ref="C28:F28"/>
    <mergeCell ref="G28:J28"/>
    <mergeCell ref="K28:N28"/>
    <mergeCell ref="C29:F29"/>
    <mergeCell ref="G29:J29"/>
    <mergeCell ref="K29:N29"/>
    <mergeCell ref="B26:C26"/>
    <mergeCell ref="D26:F26"/>
    <mergeCell ref="G26:N26"/>
    <mergeCell ref="C27:F27"/>
    <mergeCell ref="G27:J27"/>
    <mergeCell ref="K27:N27"/>
    <mergeCell ref="H23:I23"/>
    <mergeCell ref="K23:N23"/>
    <mergeCell ref="B25:C25"/>
    <mergeCell ref="D25:F25"/>
    <mergeCell ref="G25:N25"/>
    <mergeCell ref="H14:N14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B15:G15"/>
    <mergeCell ref="H15:N15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85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69.75" customHeight="1">
      <c r="A2" s="83"/>
      <c r="B2" s="134"/>
      <c r="C2" s="135"/>
      <c r="D2" s="136" t="s">
        <v>186</v>
      </c>
      <c r="E2" s="137"/>
      <c r="F2" s="137"/>
      <c r="G2" s="137"/>
      <c r="H2" s="137"/>
      <c r="I2" s="137"/>
      <c r="J2" s="138" t="s">
        <v>154</v>
      </c>
      <c r="K2" s="139"/>
      <c r="L2" s="140"/>
      <c r="M2" s="135"/>
      <c r="N2" s="141"/>
    </row>
    <row r="3" spans="1:14" ht="5.25" customHeight="1">
      <c r="A3" s="83"/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</row>
    <row r="4" spans="1:14" ht="18" customHeight="1">
      <c r="A4" s="67"/>
      <c r="B4" s="142" t="s">
        <v>153</v>
      </c>
      <c r="C4" s="143"/>
      <c r="D4" s="144"/>
      <c r="E4" s="145" t="s">
        <v>129</v>
      </c>
      <c r="F4" s="146"/>
      <c r="G4" s="146"/>
      <c r="H4" s="146"/>
      <c r="I4" s="146"/>
      <c r="J4" s="146"/>
      <c r="K4" s="146"/>
      <c r="L4" s="146"/>
      <c r="M4" s="146"/>
      <c r="N4" s="147"/>
    </row>
    <row r="5" spans="1:14" ht="5.25" customHeight="1">
      <c r="A5" s="67"/>
      <c r="B5" s="79"/>
      <c r="C5" s="78"/>
      <c r="D5" s="78"/>
      <c r="E5" s="77"/>
      <c r="F5" s="77"/>
      <c r="G5" s="77"/>
      <c r="H5" s="77"/>
      <c r="I5" s="77"/>
      <c r="J5" s="77"/>
      <c r="K5" s="77"/>
      <c r="L5" s="77"/>
      <c r="M5" s="77"/>
      <c r="N5" s="76"/>
    </row>
    <row r="6" spans="1:14" ht="17.25" customHeight="1">
      <c r="A6" s="67"/>
      <c r="B6" s="151" t="s">
        <v>152</v>
      </c>
      <c r="C6" s="152"/>
      <c r="D6" s="152"/>
      <c r="E6" s="152"/>
      <c r="F6" s="152"/>
      <c r="G6" s="152"/>
      <c r="H6" s="152" t="s">
        <v>151</v>
      </c>
      <c r="I6" s="152"/>
      <c r="J6" s="152"/>
      <c r="K6" s="152"/>
      <c r="L6" s="153" t="s">
        <v>150</v>
      </c>
      <c r="M6" s="154"/>
      <c r="N6" s="155"/>
    </row>
    <row r="7" spans="1:14" ht="43.5" customHeight="1">
      <c r="A7" s="67"/>
      <c r="B7" s="148" t="s">
        <v>187</v>
      </c>
      <c r="C7" s="149"/>
      <c r="D7" s="149"/>
      <c r="E7" s="149"/>
      <c r="F7" s="149"/>
      <c r="G7" s="149"/>
      <c r="H7" s="149" t="s">
        <v>184</v>
      </c>
      <c r="I7" s="149"/>
      <c r="J7" s="149"/>
      <c r="K7" s="149"/>
      <c r="L7" s="156" t="s">
        <v>106</v>
      </c>
      <c r="M7" s="157"/>
      <c r="N7" s="158"/>
    </row>
    <row r="8" spans="1:14" ht="30" customHeight="1">
      <c r="A8" s="67"/>
      <c r="B8" s="159" t="s">
        <v>147</v>
      </c>
      <c r="C8" s="160"/>
      <c r="D8" s="160"/>
      <c r="E8" s="160"/>
      <c r="F8" s="160"/>
      <c r="G8" s="160"/>
      <c r="H8" s="160"/>
      <c r="I8" s="160"/>
      <c r="J8" s="160"/>
      <c r="K8" s="160"/>
      <c r="L8" s="161" t="s">
        <v>146</v>
      </c>
      <c r="M8" s="162"/>
      <c r="N8" s="163"/>
    </row>
    <row r="9" spans="1:14" ht="43.5" customHeight="1">
      <c r="A9" s="67"/>
      <c r="B9" s="164" t="s">
        <v>188</v>
      </c>
      <c r="C9" s="165"/>
      <c r="D9" s="165"/>
      <c r="E9" s="165"/>
      <c r="F9" s="165"/>
      <c r="G9" s="165"/>
      <c r="H9" s="165"/>
      <c r="I9" s="165"/>
      <c r="J9" s="165"/>
      <c r="K9" s="165"/>
      <c r="L9" s="166">
        <v>0.7</v>
      </c>
      <c r="M9" s="149"/>
      <c r="N9" s="150"/>
    </row>
    <row r="10" spans="1:14" ht="5.25" customHeight="1">
      <c r="A10" s="67"/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3"/>
      <c r="M10" s="72"/>
      <c r="N10" s="71"/>
    </row>
    <row r="11" spans="1:14" ht="15">
      <c r="A11" s="67"/>
      <c r="B11" s="167" t="s">
        <v>145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14" ht="43.5" customHeight="1">
      <c r="A12" s="67"/>
      <c r="B12" s="148" t="s">
        <v>189</v>
      </c>
      <c r="C12" s="149"/>
      <c r="D12" s="149"/>
      <c r="E12" s="149"/>
      <c r="F12" s="149"/>
      <c r="G12" s="149"/>
      <c r="H12" s="149" t="s">
        <v>190</v>
      </c>
      <c r="I12" s="149"/>
      <c r="J12" s="149"/>
      <c r="K12" s="149"/>
      <c r="L12" s="149"/>
      <c r="M12" s="149"/>
      <c r="N12" s="150"/>
    </row>
    <row r="13" spans="1:14" ht="5.25" customHeight="1">
      <c r="A13" s="67"/>
      <c r="B13" s="70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8"/>
    </row>
    <row r="14" spans="1:14" ht="15">
      <c r="A14" s="67"/>
      <c r="B14" s="167" t="s">
        <v>142</v>
      </c>
      <c r="C14" s="168"/>
      <c r="D14" s="168"/>
      <c r="E14" s="168"/>
      <c r="F14" s="168"/>
      <c r="G14" s="168"/>
      <c r="H14" s="168" t="s">
        <v>141</v>
      </c>
      <c r="I14" s="168"/>
      <c r="J14" s="168"/>
      <c r="K14" s="168"/>
      <c r="L14" s="168"/>
      <c r="M14" s="168"/>
      <c r="N14" s="169"/>
    </row>
    <row r="15" spans="1:14" ht="43.5" customHeight="1">
      <c r="A15" s="67"/>
      <c r="B15" s="148" t="s">
        <v>180</v>
      </c>
      <c r="C15" s="149"/>
      <c r="D15" s="149"/>
      <c r="E15" s="149"/>
      <c r="F15" s="149"/>
      <c r="G15" s="149"/>
      <c r="H15" s="149" t="s">
        <v>179</v>
      </c>
      <c r="I15" s="149"/>
      <c r="J15" s="149"/>
      <c r="K15" s="149"/>
      <c r="L15" s="149"/>
      <c r="M15" s="149"/>
      <c r="N15" s="150"/>
    </row>
    <row r="16" spans="1:14" ht="5.25" customHeight="1">
      <c r="A16" s="67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4"/>
    </row>
    <row r="17" spans="1:14" ht="15">
      <c r="A17" s="67"/>
      <c r="B17" s="159" t="s">
        <v>138</v>
      </c>
      <c r="C17" s="160"/>
      <c r="D17" s="160"/>
      <c r="E17" s="160" t="s">
        <v>137</v>
      </c>
      <c r="F17" s="160"/>
      <c r="G17" s="160"/>
      <c r="H17" s="170" t="s">
        <v>136</v>
      </c>
      <c r="I17" s="168"/>
      <c r="J17" s="168"/>
      <c r="K17" s="168"/>
      <c r="L17" s="168"/>
      <c r="M17" s="168"/>
      <c r="N17" s="169"/>
    </row>
    <row r="18" spans="1:14" ht="48" customHeight="1">
      <c r="A18" s="67"/>
      <c r="B18" s="175">
        <v>0</v>
      </c>
      <c r="C18" s="176"/>
      <c r="D18" s="176"/>
      <c r="E18" s="177"/>
      <c r="F18" s="177"/>
      <c r="G18" s="177"/>
      <c r="H18" s="149" t="s">
        <v>178</v>
      </c>
      <c r="I18" s="149"/>
      <c r="J18" s="149"/>
      <c r="K18" s="149"/>
      <c r="L18" s="149"/>
      <c r="M18" s="149"/>
      <c r="N18" s="150"/>
    </row>
    <row r="19" spans="1:14" ht="15">
      <c r="A19" s="67"/>
      <c r="B19" s="167" t="s">
        <v>134</v>
      </c>
      <c r="C19" s="168"/>
      <c r="D19" s="168"/>
      <c r="E19" s="168"/>
      <c r="F19" s="168"/>
      <c r="G19" s="178"/>
      <c r="H19" s="170" t="s">
        <v>133</v>
      </c>
      <c r="I19" s="168"/>
      <c r="J19" s="168"/>
      <c r="K19" s="168"/>
      <c r="L19" s="168"/>
      <c r="M19" s="168"/>
      <c r="N19" s="169"/>
    </row>
    <row r="20" spans="1:14" ht="43.5" customHeight="1">
      <c r="A20" s="67"/>
      <c r="B20" s="179" t="s">
        <v>95</v>
      </c>
      <c r="C20" s="176"/>
      <c r="D20" s="176"/>
      <c r="E20" s="176"/>
      <c r="F20" s="176"/>
      <c r="G20" s="180"/>
      <c r="H20" s="181" t="s">
        <v>92</v>
      </c>
      <c r="I20" s="176"/>
      <c r="J20" s="176"/>
      <c r="K20" s="176"/>
      <c r="L20" s="176"/>
      <c r="M20" s="176"/>
      <c r="N20" s="182"/>
    </row>
    <row r="21" spans="1:14" ht="6" customHeight="1">
      <c r="A21" s="67"/>
      <c r="B21" s="6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4"/>
    </row>
    <row r="22" spans="2:14" s="87" customFormat="1" ht="31.5" customHeight="1">
      <c r="B22" s="171" t="s">
        <v>177</v>
      </c>
      <c r="C22" s="172"/>
      <c r="D22" s="172"/>
      <c r="E22" s="172"/>
      <c r="F22" s="172"/>
      <c r="G22" s="173"/>
      <c r="H22" s="186" t="s">
        <v>176</v>
      </c>
      <c r="I22" s="187"/>
      <c r="J22" s="88"/>
      <c r="K22" s="188" t="s">
        <v>191</v>
      </c>
      <c r="L22" s="189"/>
      <c r="M22" s="189"/>
      <c r="N22" s="190"/>
    </row>
    <row r="23" spans="2:14" s="87" customFormat="1" ht="31.5" customHeight="1">
      <c r="B23" s="183"/>
      <c r="C23" s="184"/>
      <c r="D23" s="184"/>
      <c r="E23" s="184"/>
      <c r="F23" s="184"/>
      <c r="G23" s="185"/>
      <c r="H23" s="186" t="s">
        <v>174</v>
      </c>
      <c r="I23" s="187"/>
      <c r="J23" s="88"/>
      <c r="K23" s="186"/>
      <c r="L23" s="191"/>
      <c r="M23" s="191"/>
      <c r="N23" s="187"/>
    </row>
    <row r="24" spans="2:14" ht="18.75" customHeight="1">
      <c r="B24" s="171" t="s">
        <v>173</v>
      </c>
      <c r="C24" s="172"/>
      <c r="D24" s="172"/>
      <c r="E24" s="172"/>
      <c r="F24" s="172"/>
      <c r="G24" s="173"/>
      <c r="H24" s="174"/>
      <c r="I24" s="174"/>
      <c r="J24" s="174"/>
      <c r="K24" s="174"/>
      <c r="L24" s="174"/>
      <c r="M24" s="174"/>
      <c r="N24" s="174"/>
    </row>
    <row r="25" spans="2:14" ht="15" customHeight="1" hidden="1">
      <c r="B25" s="192" t="s">
        <v>172</v>
      </c>
      <c r="C25" s="192"/>
      <c r="D25" s="192" t="s">
        <v>171</v>
      </c>
      <c r="E25" s="192"/>
      <c r="F25" s="192"/>
      <c r="G25" s="192" t="s">
        <v>170</v>
      </c>
      <c r="H25" s="192"/>
      <c r="I25" s="192"/>
      <c r="J25" s="192"/>
      <c r="K25" s="192"/>
      <c r="L25" s="192"/>
      <c r="M25" s="192"/>
      <c r="N25" s="192"/>
    </row>
    <row r="26" spans="2:14" ht="37.5" customHeight="1" hidden="1">
      <c r="B26" s="193">
        <v>4</v>
      </c>
      <c r="C26" s="193"/>
      <c r="D26" s="194" t="s">
        <v>169</v>
      </c>
      <c r="E26" s="193"/>
      <c r="F26" s="193"/>
      <c r="G26" s="195" t="s">
        <v>168</v>
      </c>
      <c r="H26" s="195"/>
      <c r="I26" s="195"/>
      <c r="J26" s="195"/>
      <c r="K26" s="195"/>
      <c r="L26" s="195"/>
      <c r="M26" s="195"/>
      <c r="N26" s="195"/>
    </row>
    <row r="27" spans="2:14" ht="15" customHeight="1" hidden="1">
      <c r="B27" s="86" t="s">
        <v>167</v>
      </c>
      <c r="C27" s="98" t="s">
        <v>166</v>
      </c>
      <c r="D27" s="98"/>
      <c r="E27" s="98"/>
      <c r="F27" s="98"/>
      <c r="G27" s="98" t="s">
        <v>165</v>
      </c>
      <c r="H27" s="98"/>
      <c r="I27" s="98"/>
      <c r="J27" s="98"/>
      <c r="K27" s="98" t="s">
        <v>164</v>
      </c>
      <c r="L27" s="98"/>
      <c r="M27" s="98"/>
      <c r="N27" s="98"/>
    </row>
    <row r="28" spans="2:14" ht="15" customHeight="1" hidden="1">
      <c r="B28" s="86" t="s">
        <v>163</v>
      </c>
      <c r="C28" s="98" t="s">
        <v>162</v>
      </c>
      <c r="D28" s="98"/>
      <c r="E28" s="98"/>
      <c r="F28" s="98"/>
      <c r="G28" s="98" t="s">
        <v>161</v>
      </c>
      <c r="H28" s="98"/>
      <c r="I28" s="98"/>
      <c r="J28" s="98"/>
      <c r="K28" s="98" t="s">
        <v>160</v>
      </c>
      <c r="L28" s="98"/>
      <c r="M28" s="98"/>
      <c r="N28" s="98"/>
    </row>
    <row r="29" spans="2:14" ht="45" customHeight="1" hidden="1">
      <c r="B29" s="86" t="s">
        <v>159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</row>
    <row r="30" spans="2:14" ht="15" customHeight="1" hidden="1">
      <c r="B30" s="192" t="s">
        <v>158</v>
      </c>
      <c r="C30" s="192"/>
      <c r="D30" s="192"/>
      <c r="E30" s="192"/>
      <c r="F30" s="192"/>
      <c r="G30" s="192" t="s">
        <v>157</v>
      </c>
      <c r="H30" s="192"/>
      <c r="I30" s="192"/>
      <c r="J30" s="192"/>
      <c r="K30" s="192" t="s">
        <v>156</v>
      </c>
      <c r="L30" s="192"/>
      <c r="M30" s="192"/>
      <c r="N30" s="192"/>
    </row>
    <row r="192" ht="15">
      <c r="R192" s="63" t="s">
        <v>132</v>
      </c>
    </row>
    <row r="193" ht="15">
      <c r="R193" s="63" t="s">
        <v>131</v>
      </c>
    </row>
    <row r="194" ht="15">
      <c r="R194" s="63" t="s">
        <v>130</v>
      </c>
    </row>
    <row r="195" ht="15">
      <c r="R195" s="63" t="s">
        <v>14</v>
      </c>
    </row>
    <row r="196" ht="15">
      <c r="R196" s="63" t="s">
        <v>129</v>
      </c>
    </row>
    <row r="197" ht="15">
      <c r="R197" s="63" t="s">
        <v>128</v>
      </c>
    </row>
    <row r="198" ht="15">
      <c r="R198" s="63" t="s">
        <v>127</v>
      </c>
    </row>
    <row r="199" ht="15">
      <c r="R199" s="63" t="s">
        <v>126</v>
      </c>
    </row>
    <row r="200" ht="15">
      <c r="R200" s="63" t="s">
        <v>125</v>
      </c>
    </row>
    <row r="201" ht="15">
      <c r="R201" s="63" t="s">
        <v>124</v>
      </c>
    </row>
    <row r="202" ht="15">
      <c r="R202" s="63" t="s">
        <v>123</v>
      </c>
    </row>
    <row r="203" ht="15">
      <c r="R203" s="63" t="s">
        <v>122</v>
      </c>
    </row>
    <row r="204" ht="15">
      <c r="R204" s="63" t="s">
        <v>121</v>
      </c>
    </row>
    <row r="205" ht="15">
      <c r="R205" s="63" t="s">
        <v>120</v>
      </c>
    </row>
    <row r="206" ht="15">
      <c r="R206" s="63" t="s">
        <v>119</v>
      </c>
    </row>
    <row r="207" ht="15">
      <c r="R207" s="63" t="s">
        <v>118</v>
      </c>
    </row>
    <row r="208" ht="15">
      <c r="R208" s="63" t="s">
        <v>117</v>
      </c>
    </row>
    <row r="209" ht="15">
      <c r="R209" s="63" t="s">
        <v>116</v>
      </c>
    </row>
    <row r="210" ht="15">
      <c r="R210" s="63" t="s">
        <v>115</v>
      </c>
    </row>
    <row r="211" ht="15">
      <c r="R211" s="63" t="s">
        <v>114</v>
      </c>
    </row>
    <row r="215" ht="15">
      <c r="R215" s="63" t="s">
        <v>113</v>
      </c>
    </row>
    <row r="216" ht="15">
      <c r="R216" s="63" t="s">
        <v>112</v>
      </c>
    </row>
    <row r="217" ht="15">
      <c r="R217" s="63" t="s">
        <v>111</v>
      </c>
    </row>
    <row r="218" ht="15">
      <c r="R218" s="63" t="s">
        <v>110</v>
      </c>
    </row>
    <row r="219" ht="15">
      <c r="R219" s="63" t="s">
        <v>109</v>
      </c>
    </row>
    <row r="220" ht="15">
      <c r="R220" s="63" t="s">
        <v>108</v>
      </c>
    </row>
    <row r="221" ht="15">
      <c r="R221" s="63" t="s">
        <v>107</v>
      </c>
    </row>
    <row r="223" ht="15">
      <c r="R223" s="63" t="s">
        <v>106</v>
      </c>
    </row>
    <row r="224" ht="15">
      <c r="R224" s="63" t="s">
        <v>105</v>
      </c>
    </row>
    <row r="225" ht="15">
      <c r="R225" s="63" t="s">
        <v>104</v>
      </c>
    </row>
    <row r="227" ht="15">
      <c r="R227" s="63" t="s">
        <v>103</v>
      </c>
    </row>
    <row r="228" ht="15">
      <c r="R228" s="63" t="s">
        <v>102</v>
      </c>
    </row>
    <row r="229" ht="15">
      <c r="R229" s="63" t="s">
        <v>101</v>
      </c>
    </row>
    <row r="230" ht="15">
      <c r="R230" s="63" t="s">
        <v>100</v>
      </c>
    </row>
    <row r="232" ht="15">
      <c r="R232" s="63" t="s">
        <v>99</v>
      </c>
    </row>
    <row r="233" ht="15">
      <c r="R233" s="63" t="s">
        <v>98</v>
      </c>
    </row>
    <row r="234" ht="15">
      <c r="R234" s="63" t="s">
        <v>97</v>
      </c>
    </row>
    <row r="235" ht="15">
      <c r="R235" s="63" t="s">
        <v>96</v>
      </c>
    </row>
    <row r="237" ht="15">
      <c r="R237" s="63" t="s">
        <v>95</v>
      </c>
    </row>
    <row r="238" ht="15">
      <c r="R238" s="63" t="s">
        <v>94</v>
      </c>
    </row>
    <row r="239" ht="15">
      <c r="R239" s="63" t="s">
        <v>93</v>
      </c>
    </row>
    <row r="241" ht="15">
      <c r="R241" s="63" t="s">
        <v>92</v>
      </c>
    </row>
    <row r="242" ht="15">
      <c r="R242" s="63" t="s">
        <v>91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42"/>
  <sheetViews>
    <sheetView view="pageBreakPreview" zoomScale="85" zoomScaleSheetLayoutView="85" zoomScalePageLayoutView="0" workbookViewId="0" topLeftCell="A1">
      <selection activeCell="B7" sqref="B7:G7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85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69.75" customHeight="1">
      <c r="A2" s="83"/>
      <c r="B2" s="134"/>
      <c r="C2" s="135"/>
      <c r="D2" s="136" t="s">
        <v>186</v>
      </c>
      <c r="E2" s="137"/>
      <c r="F2" s="137"/>
      <c r="G2" s="137"/>
      <c r="H2" s="137"/>
      <c r="I2" s="137"/>
      <c r="J2" s="138" t="s">
        <v>154</v>
      </c>
      <c r="K2" s="139"/>
      <c r="L2" s="140"/>
      <c r="M2" s="135"/>
      <c r="N2" s="141"/>
    </row>
    <row r="3" spans="1:14" ht="5.25" customHeight="1">
      <c r="A3" s="83"/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</row>
    <row r="4" spans="1:14" ht="18" customHeight="1">
      <c r="A4" s="67"/>
      <c r="B4" s="142" t="s">
        <v>153</v>
      </c>
      <c r="C4" s="143"/>
      <c r="D4" s="144"/>
      <c r="E4" s="145" t="s">
        <v>129</v>
      </c>
      <c r="F4" s="146"/>
      <c r="G4" s="146"/>
      <c r="H4" s="146"/>
      <c r="I4" s="146"/>
      <c r="J4" s="146"/>
      <c r="K4" s="146"/>
      <c r="L4" s="146"/>
      <c r="M4" s="146"/>
      <c r="N4" s="147"/>
    </row>
    <row r="5" spans="1:14" ht="5.25" customHeight="1">
      <c r="A5" s="67"/>
      <c r="B5" s="79"/>
      <c r="C5" s="78"/>
      <c r="D5" s="78"/>
      <c r="E5" s="77"/>
      <c r="F5" s="77"/>
      <c r="G5" s="77"/>
      <c r="H5" s="77"/>
      <c r="I5" s="77"/>
      <c r="J5" s="77"/>
      <c r="K5" s="77"/>
      <c r="L5" s="77"/>
      <c r="M5" s="77"/>
      <c r="N5" s="76"/>
    </row>
    <row r="6" spans="1:14" ht="17.25" customHeight="1">
      <c r="A6" s="67"/>
      <c r="B6" s="151" t="s">
        <v>152</v>
      </c>
      <c r="C6" s="152"/>
      <c r="D6" s="152"/>
      <c r="E6" s="152"/>
      <c r="F6" s="152"/>
      <c r="G6" s="152"/>
      <c r="H6" s="152" t="s">
        <v>151</v>
      </c>
      <c r="I6" s="152"/>
      <c r="J6" s="152"/>
      <c r="K6" s="152"/>
      <c r="L6" s="153" t="s">
        <v>150</v>
      </c>
      <c r="M6" s="154"/>
      <c r="N6" s="155"/>
    </row>
    <row r="7" spans="1:14" ht="43.5" customHeight="1">
      <c r="A7" s="67"/>
      <c r="B7" s="148" t="s">
        <v>192</v>
      </c>
      <c r="C7" s="149"/>
      <c r="D7" s="149"/>
      <c r="E7" s="149"/>
      <c r="F7" s="149"/>
      <c r="G7" s="149"/>
      <c r="H7" s="149" t="s">
        <v>184</v>
      </c>
      <c r="I7" s="149"/>
      <c r="J7" s="149"/>
      <c r="K7" s="149"/>
      <c r="L7" s="156" t="s">
        <v>106</v>
      </c>
      <c r="M7" s="157"/>
      <c r="N7" s="158"/>
    </row>
    <row r="8" spans="1:14" ht="30" customHeight="1">
      <c r="A8" s="67"/>
      <c r="B8" s="159" t="s">
        <v>147</v>
      </c>
      <c r="C8" s="160"/>
      <c r="D8" s="160"/>
      <c r="E8" s="160"/>
      <c r="F8" s="160"/>
      <c r="G8" s="160"/>
      <c r="H8" s="160"/>
      <c r="I8" s="160"/>
      <c r="J8" s="160"/>
      <c r="K8" s="160"/>
      <c r="L8" s="161" t="s">
        <v>146</v>
      </c>
      <c r="M8" s="162"/>
      <c r="N8" s="163"/>
    </row>
    <row r="9" spans="1:14" ht="43.5" customHeight="1">
      <c r="A9" s="67"/>
      <c r="B9" s="196" t="s">
        <v>193</v>
      </c>
      <c r="C9" s="197"/>
      <c r="D9" s="197"/>
      <c r="E9" s="197"/>
      <c r="F9" s="197"/>
      <c r="G9" s="197"/>
      <c r="H9" s="197"/>
      <c r="I9" s="197"/>
      <c r="J9" s="197"/>
      <c r="K9" s="197"/>
      <c r="L9" s="166">
        <v>0.15</v>
      </c>
      <c r="M9" s="149"/>
      <c r="N9" s="150"/>
    </row>
    <row r="10" spans="1:14" ht="5.25" customHeight="1">
      <c r="A10" s="67"/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3"/>
      <c r="M10" s="72"/>
      <c r="N10" s="71"/>
    </row>
    <row r="11" spans="1:14" ht="15">
      <c r="A11" s="67"/>
      <c r="B11" s="167" t="s">
        <v>145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14" ht="43.5" customHeight="1">
      <c r="A12" s="67"/>
      <c r="B12" s="148" t="s">
        <v>194</v>
      </c>
      <c r="C12" s="149"/>
      <c r="D12" s="149"/>
      <c r="E12" s="149"/>
      <c r="F12" s="149"/>
      <c r="G12" s="149"/>
      <c r="H12" s="149" t="s">
        <v>195</v>
      </c>
      <c r="I12" s="149"/>
      <c r="J12" s="149"/>
      <c r="K12" s="149"/>
      <c r="L12" s="149"/>
      <c r="M12" s="149"/>
      <c r="N12" s="150"/>
    </row>
    <row r="13" spans="1:14" ht="5.25" customHeight="1">
      <c r="A13" s="67"/>
      <c r="B13" s="70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8"/>
    </row>
    <row r="14" spans="1:14" ht="15">
      <c r="A14" s="67"/>
      <c r="B14" s="167" t="s">
        <v>142</v>
      </c>
      <c r="C14" s="168"/>
      <c r="D14" s="168"/>
      <c r="E14" s="168"/>
      <c r="F14" s="168"/>
      <c r="G14" s="168"/>
      <c r="H14" s="168" t="s">
        <v>141</v>
      </c>
      <c r="I14" s="168"/>
      <c r="J14" s="168"/>
      <c r="K14" s="168"/>
      <c r="L14" s="168"/>
      <c r="M14" s="168"/>
      <c r="N14" s="169"/>
    </row>
    <row r="15" spans="1:14" ht="43.5" customHeight="1">
      <c r="A15" s="67"/>
      <c r="B15" s="148" t="s">
        <v>180</v>
      </c>
      <c r="C15" s="149"/>
      <c r="D15" s="149"/>
      <c r="E15" s="149"/>
      <c r="F15" s="149"/>
      <c r="G15" s="149"/>
      <c r="H15" s="149" t="s">
        <v>179</v>
      </c>
      <c r="I15" s="149"/>
      <c r="J15" s="149"/>
      <c r="K15" s="149"/>
      <c r="L15" s="149"/>
      <c r="M15" s="149"/>
      <c r="N15" s="150"/>
    </row>
    <row r="16" spans="1:14" ht="5.25" customHeight="1">
      <c r="A16" s="67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4"/>
    </row>
    <row r="17" spans="1:14" ht="15">
      <c r="A17" s="67"/>
      <c r="B17" s="159" t="s">
        <v>138</v>
      </c>
      <c r="C17" s="160"/>
      <c r="D17" s="160"/>
      <c r="E17" s="160" t="s">
        <v>137</v>
      </c>
      <c r="F17" s="160"/>
      <c r="G17" s="160"/>
      <c r="H17" s="170" t="s">
        <v>136</v>
      </c>
      <c r="I17" s="168"/>
      <c r="J17" s="168"/>
      <c r="K17" s="168"/>
      <c r="L17" s="168"/>
      <c r="M17" s="168"/>
      <c r="N17" s="169"/>
    </row>
    <row r="18" spans="1:14" ht="48" customHeight="1">
      <c r="A18" s="67"/>
      <c r="B18" s="175">
        <v>0</v>
      </c>
      <c r="C18" s="176"/>
      <c r="D18" s="176"/>
      <c r="E18" s="177"/>
      <c r="F18" s="177"/>
      <c r="G18" s="177"/>
      <c r="H18" s="149" t="s">
        <v>178</v>
      </c>
      <c r="I18" s="149"/>
      <c r="J18" s="149"/>
      <c r="K18" s="149"/>
      <c r="L18" s="149"/>
      <c r="M18" s="149"/>
      <c r="N18" s="150"/>
    </row>
    <row r="19" spans="1:14" ht="15">
      <c r="A19" s="67"/>
      <c r="B19" s="167" t="s">
        <v>134</v>
      </c>
      <c r="C19" s="168"/>
      <c r="D19" s="168"/>
      <c r="E19" s="168"/>
      <c r="F19" s="168"/>
      <c r="G19" s="178"/>
      <c r="H19" s="170" t="s">
        <v>133</v>
      </c>
      <c r="I19" s="168"/>
      <c r="J19" s="168"/>
      <c r="K19" s="168"/>
      <c r="L19" s="168"/>
      <c r="M19" s="168"/>
      <c r="N19" s="169"/>
    </row>
    <row r="20" spans="1:14" ht="43.5" customHeight="1">
      <c r="A20" s="67"/>
      <c r="B20" s="179" t="s">
        <v>95</v>
      </c>
      <c r="C20" s="176"/>
      <c r="D20" s="176"/>
      <c r="E20" s="176"/>
      <c r="F20" s="176"/>
      <c r="G20" s="180"/>
      <c r="H20" s="181" t="s">
        <v>92</v>
      </c>
      <c r="I20" s="176"/>
      <c r="J20" s="176"/>
      <c r="K20" s="176"/>
      <c r="L20" s="176"/>
      <c r="M20" s="176"/>
      <c r="N20" s="182"/>
    </row>
    <row r="21" spans="1:14" ht="6" customHeight="1">
      <c r="A21" s="67"/>
      <c r="B21" s="6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4"/>
    </row>
    <row r="22" spans="2:14" s="87" customFormat="1" ht="31.5" customHeight="1">
      <c r="B22" s="171" t="s">
        <v>177</v>
      </c>
      <c r="C22" s="172"/>
      <c r="D22" s="172"/>
      <c r="E22" s="172"/>
      <c r="F22" s="172"/>
      <c r="G22" s="173"/>
      <c r="H22" s="186" t="s">
        <v>176</v>
      </c>
      <c r="I22" s="187"/>
      <c r="J22" s="88"/>
      <c r="K22" s="188" t="s">
        <v>175</v>
      </c>
      <c r="L22" s="189"/>
      <c r="M22" s="189"/>
      <c r="N22" s="190"/>
    </row>
    <row r="23" spans="2:14" s="87" customFormat="1" ht="29.25" customHeight="1">
      <c r="B23" s="183"/>
      <c r="C23" s="184"/>
      <c r="D23" s="184"/>
      <c r="E23" s="184"/>
      <c r="F23" s="184"/>
      <c r="G23" s="185"/>
      <c r="H23" s="186" t="s">
        <v>174</v>
      </c>
      <c r="I23" s="187"/>
      <c r="J23" s="88"/>
      <c r="K23" s="186"/>
      <c r="L23" s="191"/>
      <c r="M23" s="191"/>
      <c r="N23" s="187"/>
    </row>
    <row r="24" spans="2:14" ht="18.75" customHeight="1">
      <c r="B24" s="171" t="s">
        <v>173</v>
      </c>
      <c r="C24" s="172"/>
      <c r="D24" s="172"/>
      <c r="E24" s="172"/>
      <c r="F24" s="172"/>
      <c r="G24" s="173"/>
      <c r="H24" s="174"/>
      <c r="I24" s="174"/>
      <c r="J24" s="174"/>
      <c r="K24" s="174"/>
      <c r="L24" s="174"/>
      <c r="M24" s="174"/>
      <c r="N24" s="174"/>
    </row>
    <row r="25" spans="2:14" ht="15" customHeight="1" hidden="1">
      <c r="B25" s="192" t="s">
        <v>172</v>
      </c>
      <c r="C25" s="192"/>
      <c r="D25" s="192" t="s">
        <v>171</v>
      </c>
      <c r="E25" s="192"/>
      <c r="F25" s="192"/>
      <c r="G25" s="192" t="s">
        <v>170</v>
      </c>
      <c r="H25" s="192"/>
      <c r="I25" s="192"/>
      <c r="J25" s="192"/>
      <c r="K25" s="192"/>
      <c r="L25" s="192"/>
      <c r="M25" s="192"/>
      <c r="N25" s="192"/>
    </row>
    <row r="26" spans="2:14" ht="37.5" customHeight="1" hidden="1">
      <c r="B26" s="193">
        <v>4</v>
      </c>
      <c r="C26" s="193"/>
      <c r="D26" s="194" t="s">
        <v>169</v>
      </c>
      <c r="E26" s="193"/>
      <c r="F26" s="193"/>
      <c r="G26" s="195" t="s">
        <v>168</v>
      </c>
      <c r="H26" s="195"/>
      <c r="I26" s="195"/>
      <c r="J26" s="195"/>
      <c r="K26" s="195"/>
      <c r="L26" s="195"/>
      <c r="M26" s="195"/>
      <c r="N26" s="195"/>
    </row>
    <row r="27" spans="2:14" ht="15" customHeight="1" hidden="1">
      <c r="B27" s="86" t="s">
        <v>167</v>
      </c>
      <c r="C27" s="98" t="s">
        <v>166</v>
      </c>
      <c r="D27" s="98"/>
      <c r="E27" s="98"/>
      <c r="F27" s="98"/>
      <c r="G27" s="98" t="s">
        <v>165</v>
      </c>
      <c r="H27" s="98"/>
      <c r="I27" s="98"/>
      <c r="J27" s="98"/>
      <c r="K27" s="98" t="s">
        <v>164</v>
      </c>
      <c r="L27" s="98"/>
      <c r="M27" s="98"/>
      <c r="N27" s="98"/>
    </row>
    <row r="28" spans="2:14" ht="15" customHeight="1" hidden="1">
      <c r="B28" s="86" t="s">
        <v>163</v>
      </c>
      <c r="C28" s="98" t="s">
        <v>162</v>
      </c>
      <c r="D28" s="98"/>
      <c r="E28" s="98"/>
      <c r="F28" s="98"/>
      <c r="G28" s="98" t="s">
        <v>161</v>
      </c>
      <c r="H28" s="98"/>
      <c r="I28" s="98"/>
      <c r="J28" s="98"/>
      <c r="K28" s="98" t="s">
        <v>160</v>
      </c>
      <c r="L28" s="98"/>
      <c r="M28" s="98"/>
      <c r="N28" s="98"/>
    </row>
    <row r="29" spans="2:14" ht="45" customHeight="1" hidden="1">
      <c r="B29" s="86" t="s">
        <v>159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</row>
    <row r="30" spans="2:14" ht="15" customHeight="1" hidden="1">
      <c r="B30" s="192" t="s">
        <v>158</v>
      </c>
      <c r="C30" s="192"/>
      <c r="D30" s="192"/>
      <c r="E30" s="192"/>
      <c r="F30" s="192"/>
      <c r="G30" s="192" t="s">
        <v>157</v>
      </c>
      <c r="H30" s="192"/>
      <c r="I30" s="192"/>
      <c r="J30" s="192"/>
      <c r="K30" s="192" t="s">
        <v>156</v>
      </c>
      <c r="L30" s="192"/>
      <c r="M30" s="192"/>
      <c r="N30" s="192"/>
    </row>
    <row r="192" ht="15">
      <c r="R192" s="63" t="s">
        <v>132</v>
      </c>
    </row>
    <row r="193" ht="15">
      <c r="R193" s="63" t="s">
        <v>131</v>
      </c>
    </row>
    <row r="194" ht="15">
      <c r="R194" s="63" t="s">
        <v>130</v>
      </c>
    </row>
    <row r="195" ht="15">
      <c r="R195" s="63" t="s">
        <v>14</v>
      </c>
    </row>
    <row r="196" ht="15">
      <c r="R196" s="63" t="s">
        <v>129</v>
      </c>
    </row>
    <row r="197" ht="15">
      <c r="R197" s="63" t="s">
        <v>128</v>
      </c>
    </row>
    <row r="198" ht="15">
      <c r="R198" s="63" t="s">
        <v>127</v>
      </c>
    </row>
    <row r="199" ht="15">
      <c r="R199" s="63" t="s">
        <v>126</v>
      </c>
    </row>
    <row r="200" ht="15">
      <c r="R200" s="63" t="s">
        <v>125</v>
      </c>
    </row>
    <row r="201" ht="15">
      <c r="R201" s="63" t="s">
        <v>124</v>
      </c>
    </row>
    <row r="202" ht="15">
      <c r="R202" s="63" t="s">
        <v>123</v>
      </c>
    </row>
    <row r="203" ht="15">
      <c r="R203" s="63" t="s">
        <v>122</v>
      </c>
    </row>
    <row r="204" ht="15">
      <c r="R204" s="63" t="s">
        <v>121</v>
      </c>
    </row>
    <row r="205" ht="15">
      <c r="R205" s="63" t="s">
        <v>120</v>
      </c>
    </row>
    <row r="206" ht="15">
      <c r="R206" s="63" t="s">
        <v>119</v>
      </c>
    </row>
    <row r="207" ht="15">
      <c r="R207" s="63" t="s">
        <v>118</v>
      </c>
    </row>
    <row r="208" ht="15">
      <c r="R208" s="63" t="s">
        <v>117</v>
      </c>
    </row>
    <row r="209" ht="15">
      <c r="R209" s="63" t="s">
        <v>116</v>
      </c>
    </row>
    <row r="210" ht="15">
      <c r="R210" s="63" t="s">
        <v>115</v>
      </c>
    </row>
    <row r="211" ht="15">
      <c r="R211" s="63" t="s">
        <v>114</v>
      </c>
    </row>
    <row r="215" ht="15">
      <c r="R215" s="63" t="s">
        <v>113</v>
      </c>
    </row>
    <row r="216" ht="15">
      <c r="R216" s="63" t="s">
        <v>112</v>
      </c>
    </row>
    <row r="217" ht="15">
      <c r="R217" s="63" t="s">
        <v>111</v>
      </c>
    </row>
    <row r="218" ht="15">
      <c r="R218" s="63" t="s">
        <v>110</v>
      </c>
    </row>
    <row r="219" ht="15">
      <c r="R219" s="63" t="s">
        <v>109</v>
      </c>
    </row>
    <row r="220" ht="15">
      <c r="R220" s="63" t="s">
        <v>108</v>
      </c>
    </row>
    <row r="221" ht="15">
      <c r="R221" s="63" t="s">
        <v>107</v>
      </c>
    </row>
    <row r="223" ht="15">
      <c r="R223" s="63" t="s">
        <v>106</v>
      </c>
    </row>
    <row r="224" ht="15">
      <c r="R224" s="63" t="s">
        <v>105</v>
      </c>
    </row>
    <row r="225" ht="15">
      <c r="R225" s="63" t="s">
        <v>104</v>
      </c>
    </row>
    <row r="227" ht="15">
      <c r="R227" s="63" t="s">
        <v>103</v>
      </c>
    </row>
    <row r="228" ht="15">
      <c r="R228" s="63" t="s">
        <v>102</v>
      </c>
    </row>
    <row r="229" ht="15">
      <c r="R229" s="63" t="s">
        <v>101</v>
      </c>
    </row>
    <row r="230" ht="15">
      <c r="R230" s="63" t="s">
        <v>100</v>
      </c>
    </row>
    <row r="232" ht="15">
      <c r="R232" s="63" t="s">
        <v>99</v>
      </c>
    </row>
    <row r="233" ht="15">
      <c r="R233" s="63" t="s">
        <v>98</v>
      </c>
    </row>
    <row r="234" ht="15">
      <c r="R234" s="63" t="s">
        <v>97</v>
      </c>
    </row>
    <row r="235" ht="15">
      <c r="R235" s="63" t="s">
        <v>96</v>
      </c>
    </row>
    <row r="237" ht="15">
      <c r="R237" s="63" t="s">
        <v>95</v>
      </c>
    </row>
    <row r="238" ht="15">
      <c r="R238" s="63" t="s">
        <v>94</v>
      </c>
    </row>
    <row r="239" ht="15">
      <c r="R239" s="63" t="s">
        <v>93</v>
      </c>
    </row>
    <row r="241" ht="15">
      <c r="R241" s="63" t="s">
        <v>92</v>
      </c>
    </row>
    <row r="242" ht="15">
      <c r="R242" s="63" t="s">
        <v>91</v>
      </c>
    </row>
  </sheetData>
  <sheetProtection/>
  <mergeCells count="58">
    <mergeCell ref="C29:F29"/>
    <mergeCell ref="G29:J29"/>
    <mergeCell ref="K29:N29"/>
    <mergeCell ref="B30:F30"/>
    <mergeCell ref="G30:J30"/>
    <mergeCell ref="K30:N30"/>
    <mergeCell ref="C27:F27"/>
    <mergeCell ref="G27:J27"/>
    <mergeCell ref="K27:N27"/>
    <mergeCell ref="C28:F28"/>
    <mergeCell ref="G28:J28"/>
    <mergeCell ref="K28:N28"/>
    <mergeCell ref="B25:C25"/>
    <mergeCell ref="D25:F25"/>
    <mergeCell ref="G25:N25"/>
    <mergeCell ref="B26:C26"/>
    <mergeCell ref="D26:F26"/>
    <mergeCell ref="G26:N26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14:G14"/>
    <mergeCell ref="H14:N14"/>
    <mergeCell ref="B15:G15"/>
    <mergeCell ref="H15:N15"/>
    <mergeCell ref="B17:D17"/>
    <mergeCell ref="E17:G17"/>
    <mergeCell ref="H17:N17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2:C2"/>
    <mergeCell ref="D2:I2"/>
    <mergeCell ref="J2:L2"/>
    <mergeCell ref="M2:N2"/>
    <mergeCell ref="B4:D4"/>
    <mergeCell ref="E4:N4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1968503937007874" right="0.1968503937007874" top="0.1968503937007874" bottom="0.1968503937007874" header="0.1968503937007874" footer="0.1968503937007874"/>
  <pageSetup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1"/>
  <sheetViews>
    <sheetView view="pageBreakPreview" zoomScaleSheetLayoutView="100" zoomScalePageLayoutView="0" workbookViewId="0" topLeftCell="A1">
      <selection activeCell="B7" sqref="B7:G7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14" width="9.28125" style="0" customWidth="1"/>
    <col min="18" max="18" width="51.00390625" style="0" customWidth="1"/>
  </cols>
  <sheetData>
    <row r="1" spans="1:14" ht="5.25" customHeight="1" thickBot="1">
      <c r="A1" s="85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69.75" customHeight="1">
      <c r="A2" s="83"/>
      <c r="B2" s="134"/>
      <c r="C2" s="135"/>
      <c r="D2" s="136" t="s">
        <v>155</v>
      </c>
      <c r="E2" s="137"/>
      <c r="F2" s="137"/>
      <c r="G2" s="137"/>
      <c r="H2" s="137"/>
      <c r="I2" s="137"/>
      <c r="J2" s="138" t="s">
        <v>154</v>
      </c>
      <c r="K2" s="139"/>
      <c r="L2" s="140"/>
      <c r="M2" s="135"/>
      <c r="N2" s="141"/>
    </row>
    <row r="3" spans="1:14" ht="5.25" customHeight="1">
      <c r="A3" s="83"/>
      <c r="B3" s="8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0"/>
    </row>
    <row r="4" spans="1:14" ht="18" customHeight="1">
      <c r="A4" s="67"/>
      <c r="B4" s="142" t="s">
        <v>153</v>
      </c>
      <c r="C4" s="143"/>
      <c r="D4" s="144"/>
      <c r="E4" s="145" t="s">
        <v>129</v>
      </c>
      <c r="F4" s="146"/>
      <c r="G4" s="146"/>
      <c r="H4" s="146"/>
      <c r="I4" s="146"/>
      <c r="J4" s="146"/>
      <c r="K4" s="146"/>
      <c r="L4" s="146"/>
      <c r="M4" s="146"/>
      <c r="N4" s="147"/>
    </row>
    <row r="5" spans="1:14" ht="5.25" customHeight="1">
      <c r="A5" s="67"/>
      <c r="B5" s="79"/>
      <c r="C5" s="78"/>
      <c r="D5" s="78"/>
      <c r="E5" s="77"/>
      <c r="F5" s="77"/>
      <c r="G5" s="77"/>
      <c r="H5" s="77"/>
      <c r="I5" s="77"/>
      <c r="J5" s="77"/>
      <c r="K5" s="77"/>
      <c r="L5" s="77"/>
      <c r="M5" s="77"/>
      <c r="N5" s="76"/>
    </row>
    <row r="6" spans="1:14" ht="17.25" customHeight="1">
      <c r="A6" s="67"/>
      <c r="B6" s="151" t="s">
        <v>152</v>
      </c>
      <c r="C6" s="152"/>
      <c r="D6" s="152"/>
      <c r="E6" s="152"/>
      <c r="F6" s="152"/>
      <c r="G6" s="152"/>
      <c r="H6" s="152" t="s">
        <v>151</v>
      </c>
      <c r="I6" s="152"/>
      <c r="J6" s="152"/>
      <c r="K6" s="152"/>
      <c r="L6" s="153" t="s">
        <v>150</v>
      </c>
      <c r="M6" s="154"/>
      <c r="N6" s="155"/>
    </row>
    <row r="7" spans="1:14" ht="43.5" customHeight="1">
      <c r="A7" s="67"/>
      <c r="B7" s="148" t="s">
        <v>149</v>
      </c>
      <c r="C7" s="149"/>
      <c r="D7" s="149"/>
      <c r="E7" s="149"/>
      <c r="F7" s="149"/>
      <c r="G7" s="149"/>
      <c r="H7" s="149" t="s">
        <v>148</v>
      </c>
      <c r="I7" s="149"/>
      <c r="J7" s="149"/>
      <c r="K7" s="149"/>
      <c r="L7" s="156" t="s">
        <v>106</v>
      </c>
      <c r="M7" s="157"/>
      <c r="N7" s="158"/>
    </row>
    <row r="8" spans="1:14" ht="30" customHeight="1">
      <c r="A8" s="67"/>
      <c r="B8" s="159" t="s">
        <v>147</v>
      </c>
      <c r="C8" s="160"/>
      <c r="D8" s="160"/>
      <c r="E8" s="160"/>
      <c r="F8" s="160"/>
      <c r="G8" s="160"/>
      <c r="H8" s="160"/>
      <c r="I8" s="160"/>
      <c r="J8" s="160"/>
      <c r="K8" s="160"/>
      <c r="L8" s="161" t="s">
        <v>146</v>
      </c>
      <c r="M8" s="162"/>
      <c r="N8" s="163"/>
    </row>
    <row r="9" spans="1:14" ht="43.5" customHeight="1">
      <c r="A9" s="67"/>
      <c r="B9" s="164" t="s">
        <v>62</v>
      </c>
      <c r="C9" s="165"/>
      <c r="D9" s="165"/>
      <c r="E9" s="165"/>
      <c r="F9" s="165"/>
      <c r="G9" s="165"/>
      <c r="H9" s="165"/>
      <c r="I9" s="165"/>
      <c r="J9" s="165"/>
      <c r="K9" s="165"/>
      <c r="L9" s="166">
        <v>0.7</v>
      </c>
      <c r="M9" s="149"/>
      <c r="N9" s="150"/>
    </row>
    <row r="10" spans="1:14" ht="5.25" customHeight="1">
      <c r="A10" s="67"/>
      <c r="B10" s="75"/>
      <c r="C10" s="74"/>
      <c r="D10" s="74"/>
      <c r="E10" s="74"/>
      <c r="F10" s="74"/>
      <c r="G10" s="74"/>
      <c r="H10" s="74"/>
      <c r="I10" s="74"/>
      <c r="J10" s="74"/>
      <c r="K10" s="74"/>
      <c r="L10" s="73"/>
      <c r="M10" s="72"/>
      <c r="N10" s="71"/>
    </row>
    <row r="11" spans="1:14" ht="15">
      <c r="A11" s="67"/>
      <c r="B11" s="167" t="s">
        <v>145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</row>
    <row r="12" spans="1:14" ht="43.5" customHeight="1">
      <c r="A12" s="67"/>
      <c r="B12" s="148" t="s">
        <v>144</v>
      </c>
      <c r="C12" s="149"/>
      <c r="D12" s="149"/>
      <c r="E12" s="149"/>
      <c r="F12" s="149"/>
      <c r="G12" s="149"/>
      <c r="H12" s="149" t="s">
        <v>143</v>
      </c>
      <c r="I12" s="149"/>
      <c r="J12" s="149"/>
      <c r="K12" s="149"/>
      <c r="L12" s="149"/>
      <c r="M12" s="149"/>
      <c r="N12" s="150"/>
    </row>
    <row r="13" spans="1:14" ht="5.25" customHeight="1">
      <c r="A13" s="67"/>
      <c r="B13" s="70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8"/>
    </row>
    <row r="14" spans="1:14" ht="15">
      <c r="A14" s="67"/>
      <c r="B14" s="167" t="s">
        <v>142</v>
      </c>
      <c r="C14" s="168"/>
      <c r="D14" s="168"/>
      <c r="E14" s="168"/>
      <c r="F14" s="168"/>
      <c r="G14" s="168"/>
      <c r="H14" s="168" t="s">
        <v>141</v>
      </c>
      <c r="I14" s="168"/>
      <c r="J14" s="168"/>
      <c r="K14" s="168"/>
      <c r="L14" s="168"/>
      <c r="M14" s="168"/>
      <c r="N14" s="169"/>
    </row>
    <row r="15" spans="1:14" ht="43.5" customHeight="1">
      <c r="A15" s="67"/>
      <c r="B15" s="148" t="s">
        <v>140</v>
      </c>
      <c r="C15" s="149"/>
      <c r="D15" s="149"/>
      <c r="E15" s="149"/>
      <c r="F15" s="149"/>
      <c r="G15" s="149"/>
      <c r="H15" s="149" t="s">
        <v>139</v>
      </c>
      <c r="I15" s="149"/>
      <c r="J15" s="149"/>
      <c r="K15" s="149"/>
      <c r="L15" s="149"/>
      <c r="M15" s="149"/>
      <c r="N15" s="150"/>
    </row>
    <row r="16" spans="1:14" ht="5.25" customHeight="1">
      <c r="A16" s="67"/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4"/>
    </row>
    <row r="17" spans="1:14" ht="15">
      <c r="A17" s="67"/>
      <c r="B17" s="159" t="s">
        <v>138</v>
      </c>
      <c r="C17" s="160"/>
      <c r="D17" s="160"/>
      <c r="E17" s="160" t="s">
        <v>137</v>
      </c>
      <c r="F17" s="160"/>
      <c r="G17" s="160"/>
      <c r="H17" s="170" t="s">
        <v>136</v>
      </c>
      <c r="I17" s="168"/>
      <c r="J17" s="168"/>
      <c r="K17" s="168"/>
      <c r="L17" s="168"/>
      <c r="M17" s="168"/>
      <c r="N17" s="169"/>
    </row>
    <row r="18" spans="1:14" ht="48" customHeight="1">
      <c r="A18" s="67"/>
      <c r="B18" s="175">
        <v>0</v>
      </c>
      <c r="C18" s="176"/>
      <c r="D18" s="176"/>
      <c r="E18" s="149">
        <v>7524</v>
      </c>
      <c r="F18" s="149"/>
      <c r="G18" s="149"/>
      <c r="H18" s="149" t="s">
        <v>135</v>
      </c>
      <c r="I18" s="149"/>
      <c r="J18" s="149"/>
      <c r="K18" s="149"/>
      <c r="L18" s="149"/>
      <c r="M18" s="149"/>
      <c r="N18" s="150"/>
    </row>
    <row r="19" spans="1:14" ht="15">
      <c r="A19" s="67"/>
      <c r="B19" s="167" t="s">
        <v>134</v>
      </c>
      <c r="C19" s="168"/>
      <c r="D19" s="168"/>
      <c r="E19" s="168"/>
      <c r="F19" s="168"/>
      <c r="G19" s="178"/>
      <c r="H19" s="170" t="s">
        <v>133</v>
      </c>
      <c r="I19" s="168"/>
      <c r="J19" s="168"/>
      <c r="K19" s="168"/>
      <c r="L19" s="168"/>
      <c r="M19" s="168"/>
      <c r="N19" s="169"/>
    </row>
    <row r="20" spans="1:14" ht="43.5" customHeight="1">
      <c r="A20" s="67"/>
      <c r="B20" s="179" t="s">
        <v>95</v>
      </c>
      <c r="C20" s="176"/>
      <c r="D20" s="176"/>
      <c r="E20" s="176"/>
      <c r="F20" s="176"/>
      <c r="G20" s="180"/>
      <c r="H20" s="181" t="s">
        <v>92</v>
      </c>
      <c r="I20" s="176"/>
      <c r="J20" s="176"/>
      <c r="K20" s="176"/>
      <c r="L20" s="176"/>
      <c r="M20" s="176"/>
      <c r="N20" s="182"/>
    </row>
    <row r="21" spans="1:14" ht="6" customHeight="1">
      <c r="A21" s="67"/>
      <c r="B21" s="6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4"/>
    </row>
    <row r="191" ht="15">
      <c r="R191" s="63" t="s">
        <v>132</v>
      </c>
    </row>
    <row r="192" ht="15">
      <c r="R192" s="63" t="s">
        <v>131</v>
      </c>
    </row>
    <row r="193" ht="15">
      <c r="R193" s="63" t="s">
        <v>130</v>
      </c>
    </row>
    <row r="194" ht="15">
      <c r="R194" s="63" t="s">
        <v>14</v>
      </c>
    </row>
    <row r="195" ht="15">
      <c r="R195" s="63" t="s">
        <v>129</v>
      </c>
    </row>
    <row r="196" ht="15">
      <c r="R196" s="63" t="s">
        <v>128</v>
      </c>
    </row>
    <row r="197" ht="15">
      <c r="R197" s="63" t="s">
        <v>127</v>
      </c>
    </row>
    <row r="198" ht="15">
      <c r="R198" s="63" t="s">
        <v>126</v>
      </c>
    </row>
    <row r="199" ht="15">
      <c r="R199" s="63" t="s">
        <v>125</v>
      </c>
    </row>
    <row r="200" ht="15">
      <c r="R200" s="63" t="s">
        <v>124</v>
      </c>
    </row>
    <row r="201" ht="15">
      <c r="R201" s="63" t="s">
        <v>123</v>
      </c>
    </row>
    <row r="202" ht="15">
      <c r="R202" s="63" t="s">
        <v>122</v>
      </c>
    </row>
    <row r="203" ht="15">
      <c r="R203" s="63" t="s">
        <v>121</v>
      </c>
    </row>
    <row r="204" ht="15">
      <c r="R204" s="63" t="s">
        <v>120</v>
      </c>
    </row>
    <row r="205" ht="15">
      <c r="R205" s="63" t="s">
        <v>119</v>
      </c>
    </row>
    <row r="206" ht="15">
      <c r="R206" s="63" t="s">
        <v>118</v>
      </c>
    </row>
    <row r="207" ht="15">
      <c r="R207" s="63" t="s">
        <v>117</v>
      </c>
    </row>
    <row r="208" ht="15">
      <c r="R208" s="63" t="s">
        <v>116</v>
      </c>
    </row>
    <row r="209" ht="15">
      <c r="R209" s="63" t="s">
        <v>115</v>
      </c>
    </row>
    <row r="210" ht="15">
      <c r="R210" s="63" t="s">
        <v>114</v>
      </c>
    </row>
    <row r="214" ht="15">
      <c r="R214" s="63" t="s">
        <v>113</v>
      </c>
    </row>
    <row r="215" ht="15">
      <c r="R215" s="63" t="s">
        <v>112</v>
      </c>
    </row>
    <row r="216" ht="15">
      <c r="R216" s="63" t="s">
        <v>111</v>
      </c>
    </row>
    <row r="217" ht="15">
      <c r="R217" s="63" t="s">
        <v>110</v>
      </c>
    </row>
    <row r="218" ht="15">
      <c r="R218" s="63" t="s">
        <v>109</v>
      </c>
    </row>
    <row r="219" ht="15">
      <c r="R219" s="63" t="s">
        <v>108</v>
      </c>
    </row>
    <row r="220" ht="15">
      <c r="R220" s="63" t="s">
        <v>107</v>
      </c>
    </row>
    <row r="222" ht="15">
      <c r="R222" s="63" t="s">
        <v>106</v>
      </c>
    </row>
    <row r="223" ht="15">
      <c r="R223" s="63" t="s">
        <v>105</v>
      </c>
    </row>
    <row r="224" ht="15">
      <c r="R224" s="63" t="s">
        <v>104</v>
      </c>
    </row>
    <row r="226" ht="15">
      <c r="R226" s="63" t="s">
        <v>103</v>
      </c>
    </row>
    <row r="227" ht="15">
      <c r="R227" s="63" t="s">
        <v>102</v>
      </c>
    </row>
    <row r="228" ht="15">
      <c r="R228" s="63" t="s">
        <v>101</v>
      </c>
    </row>
    <row r="229" ht="15">
      <c r="R229" s="63" t="s">
        <v>100</v>
      </c>
    </row>
    <row r="231" ht="15">
      <c r="R231" s="63" t="s">
        <v>99</v>
      </c>
    </row>
    <row r="232" ht="15">
      <c r="R232" s="63" t="s">
        <v>98</v>
      </c>
    </row>
    <row r="233" ht="15">
      <c r="R233" s="63" t="s">
        <v>97</v>
      </c>
    </row>
    <row r="234" ht="15">
      <c r="R234" s="63" t="s">
        <v>96</v>
      </c>
    </row>
    <row r="236" ht="15">
      <c r="R236" s="63" t="s">
        <v>95</v>
      </c>
    </row>
    <row r="237" ht="15">
      <c r="R237" s="63" t="s">
        <v>94</v>
      </c>
    </row>
    <row r="238" ht="15">
      <c r="R238" s="63" t="s">
        <v>93</v>
      </c>
    </row>
    <row r="240" ht="15">
      <c r="R240" s="63" t="s">
        <v>92</v>
      </c>
    </row>
    <row r="241" ht="15">
      <c r="R241" s="63" t="s">
        <v>91</v>
      </c>
    </row>
  </sheetData>
  <sheetProtection/>
  <mergeCells count="33">
    <mergeCell ref="B9:K9"/>
    <mergeCell ref="L9:N9"/>
    <mergeCell ref="B11:N11"/>
    <mergeCell ref="B12:G12"/>
    <mergeCell ref="H12:N12"/>
    <mergeCell ref="B20:G20"/>
    <mergeCell ref="H20:N20"/>
    <mergeCell ref="B14:G14"/>
    <mergeCell ref="H14:N14"/>
    <mergeCell ref="B15:G15"/>
    <mergeCell ref="H15:N15"/>
    <mergeCell ref="B17:D17"/>
    <mergeCell ref="B19:G19"/>
    <mergeCell ref="H19:N19"/>
    <mergeCell ref="E17:G17"/>
    <mergeCell ref="H17:N17"/>
    <mergeCell ref="B18:D18"/>
    <mergeCell ref="E18:G18"/>
    <mergeCell ref="H18:N18"/>
    <mergeCell ref="B8:K8"/>
    <mergeCell ref="L8:N8"/>
    <mergeCell ref="B2:C2"/>
    <mergeCell ref="D2:I2"/>
    <mergeCell ref="J2:L2"/>
    <mergeCell ref="M2:N2"/>
    <mergeCell ref="B4:D4"/>
    <mergeCell ref="E4:N4"/>
    <mergeCell ref="B6:G6"/>
    <mergeCell ref="H6:K6"/>
    <mergeCell ref="L6:N6"/>
    <mergeCell ref="B7:G7"/>
    <mergeCell ref="H7:K7"/>
    <mergeCell ref="L7:N7"/>
  </mergeCells>
  <dataValidations count="4">
    <dataValidation type="list" allowBlank="1" showInputMessage="1" showErrorMessage="1" sqref="H20:N20">
      <formula1>$R$240</formula1>
    </dataValidation>
    <dataValidation type="list" allowBlank="1" showInputMessage="1" showErrorMessage="1" sqref="B20:G20">
      <formula1>$R$236:$R$238</formula1>
    </dataValidation>
    <dataValidation type="list" allowBlank="1" showInputMessage="1" showErrorMessage="1" sqref="L7:N7">
      <formula1>$R$222:$R$224</formula1>
    </dataValidation>
    <dataValidation type="list" allowBlank="1" showInputMessage="1" showErrorMessage="1" sqref="E4:N4">
      <formula1>$R$191:$R$210</formula1>
    </dataValidation>
  </dataValidation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dcterms:created xsi:type="dcterms:W3CDTF">2020-01-28T20:40:00Z</dcterms:created>
  <dcterms:modified xsi:type="dcterms:W3CDTF">2020-05-08T00:22:50Z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0x010100B2047BFF2AC2534B9B9B8D68AC5D9643</vt:lpwstr>
  </property>
  <property fmtid="{D5CDD505-2E9C-101B-9397-08002B2CF9AE}" pid="3" name="MigrationWizId">
    <vt:lpwstr/>
  </property>
  <property fmtid="{D5CDD505-2E9C-101B-9397-08002B2CF9AE}" pid="4" name="MigrationWizIdPermissions">
    <vt:lpwstr/>
  </property>
  <property fmtid="{D5CDD505-2E9C-101B-9397-08002B2CF9AE}" pid="5" name="MigrationWizIdDocumentLibraryPermissions">
    <vt:lpwstr/>
  </property>
  <property fmtid="{D5CDD505-2E9C-101B-9397-08002B2CF9AE}" pid="6" name="MigrationWizIdSecurityGroups">
    <vt:lpwstr/>
  </property>
  <property fmtid="{D5CDD505-2E9C-101B-9397-08002B2CF9AE}" pid="7" name="MigrationWizIdPermissionLevels">
    <vt:lpwstr/>
  </property>
</Properties>
</file>